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2" tabRatio="935" activeTab="8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D_Drought_PLAN_vs_PRFM  " sheetId="17" r:id="rId17"/>
    <sheet name="T5C_Drought_PLAN_vs_PRFM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-28B_Kitchen repair" sheetId="64" r:id="rId64"/>
    <sheet name="AT29_Replacement KD " sheetId="65" r:id="rId65"/>
    <sheet name="AT29_A_Replacement KD" sheetId="66" r:id="rId66"/>
    <sheet name="AT-30_Cook-cum-Helper" sheetId="67" r:id="rId67"/>
    <sheet name="AT_31_Budget_provision " sheetId="68" r:id="rId68"/>
    <sheet name="AT32_Drought Pry Util" sheetId="69" r:id="rId69"/>
    <sheet name="AT-32A Drought UPry Util" sheetId="70" r:id="rId70"/>
  </sheets>
  <definedNames>
    <definedName name="_xlnm.Print_Area" localSheetId="43">'AT_17_Coverage-RBSK '!$A$1:$L$33</definedName>
    <definedName name="_xlnm.Print_Area" localSheetId="45">'AT_19_Impl_Agency'!$A$1:$J$36</definedName>
    <definedName name="_xlnm.Print_Area" localSheetId="46">'AT_20_CentralCookingagency '!$A$1:$M$33</definedName>
    <definedName name="_xlnm.Print_Area" localSheetId="61">'AT_28_RqmtKitchen'!$A$1:$R$28</definedName>
    <definedName name="_xlnm.Print_Area" localSheetId="5">'AT_2A_fundflow'!$A$1:$V$29</definedName>
    <definedName name="_xlnm.Print_Area" localSheetId="67">'AT_31_Budget_provision '!$A$1:$W$36</definedName>
    <definedName name="_xlnm.Print_Area" localSheetId="29">'AT-10 B'!$A$1:$I$30</definedName>
    <definedName name="_xlnm.Print_Area" localSheetId="30">'AT-10 C'!$A$1:$J$28</definedName>
    <definedName name="_xlnm.Print_Area" localSheetId="32">'AT-10 E'!$A$1:$H$27</definedName>
    <definedName name="_xlnm.Print_Area" localSheetId="33">'AT-10 F'!$A$1:$H$27</definedName>
    <definedName name="_xlnm.Print_Area" localSheetId="27">'AT10_MME'!$A$1:$H$32</definedName>
    <definedName name="_xlnm.Print_Area" localSheetId="28">'AT10A_'!$A$1:$E$31</definedName>
    <definedName name="_xlnm.Print_Area" localSheetId="31">'AT-10D'!$A$1:$H$31</definedName>
    <definedName name="_xlnm.Print_Area" localSheetId="34">'AT11_KS Year wise'!$A$1:$K$33</definedName>
    <definedName name="_xlnm.Print_Area" localSheetId="35">'AT11A_KS-District wise'!$A$1:$K$32</definedName>
    <definedName name="_xlnm.Print_Area" localSheetId="36">'AT12_KD-New'!$A$1:$K$31</definedName>
    <definedName name="_xlnm.Print_Area" localSheetId="37">'AT12A_KD-Replacement'!$A$1:$K$31</definedName>
    <definedName name="_xlnm.Print_Area" localSheetId="39">'AT-14'!$A$1:$N$26</definedName>
    <definedName name="_xlnm.Print_Area" localSheetId="40">'AT-14 A'!$A$1:$H$26</definedName>
    <definedName name="_xlnm.Print_Area" localSheetId="41">'AT-15'!$A$1:$L$27</definedName>
    <definedName name="_xlnm.Print_Area" localSheetId="42">'AT-16'!$A$1:$K$27</definedName>
    <definedName name="_xlnm.Print_Area" localSheetId="44">'AT18_Details_Community '!$A$1:$F$29</definedName>
    <definedName name="_xlnm.Print_Area" localSheetId="3">'AT-1-Gen_Info '!$A$1:$T$55</definedName>
    <definedName name="_xlnm.Print_Area" localSheetId="51">'AT-24'!$A$1:$M$28</definedName>
    <definedName name="_xlnm.Print_Area" localSheetId="54">'AT26_NoWD'!$A$1:$L$31</definedName>
    <definedName name="_xlnm.Print_Area" localSheetId="55">'AT26A_NoWD'!$A$1:$K$32</definedName>
    <definedName name="_xlnm.Print_Area" localSheetId="56">'AT27_Req_FG_CA_Pry'!$A$1:$T$32</definedName>
    <definedName name="_xlnm.Print_Area" localSheetId="57">'AT27A_Req_FG_CA_U Pry '!$A$1:$T$32</definedName>
    <definedName name="_xlnm.Print_Area" localSheetId="58">'AT27B_Req_FG_CA_N CLP'!$A$1:$P$22</definedName>
    <definedName name="_xlnm.Print_Area" localSheetId="59">'AT27C_Req_FG_Drought -Pry '!$A$1:$P$32</definedName>
    <definedName name="_xlnm.Print_Area" localSheetId="60">'AT27D_Req_FG_Drought -UPry '!$A$1:$P$32</definedName>
    <definedName name="_xlnm.Print_Area" localSheetId="62">'AT-28A_RqmtPlinthArea'!$A$1:$S$27</definedName>
    <definedName name="_xlnm.Print_Area" localSheetId="63">'AT-28B_Kitchen repair'!$A$1:$G$29</definedName>
    <definedName name="_xlnm.Print_Area" localSheetId="65">'AT29_A_Replacement KD'!$A$1:$V$29</definedName>
    <definedName name="_xlnm.Print_Area" localSheetId="64">'AT29_Replacement KD '!$A$1:$V$28</definedName>
    <definedName name="_xlnm.Print_Area" localSheetId="4">'AT-2-S1 BUDGET'!$A$1:$V$31</definedName>
    <definedName name="_xlnm.Print_Area" localSheetId="66">'AT-30_Cook-cum-Helper'!$A$1:$L$28</definedName>
    <definedName name="_xlnm.Print_Area" localSheetId="68">'AT32_Drought Pry Util'!$A$1:$L$30</definedName>
    <definedName name="_xlnm.Print_Area" localSheetId="69">'AT-32A Drought UPry Util'!$A$1:$L$30</definedName>
    <definedName name="_xlnm.Print_Area" localSheetId="7">'AT3A_cvrg(Insti)_PY'!$A$1:$N$36</definedName>
    <definedName name="_xlnm.Print_Area" localSheetId="8">'AT3B_cvrg(Insti)_UPY '!$A$1:$N$36</definedName>
    <definedName name="_xlnm.Print_Area" localSheetId="9">'AT3C_cvrg(Insti)_UPY '!$A$1:$N$36</definedName>
    <definedName name="_xlnm.Print_Area" localSheetId="24">'AT-8_Hon_CCH_Pry'!$A$1:$V$32</definedName>
    <definedName name="_xlnm.Print_Area" localSheetId="25">'AT-8A_Hon_CCH_UPry'!$A$1:$V$32</definedName>
    <definedName name="_xlnm.Print_Area" localSheetId="26">'AT9_TA'!$A$1:$I$35</definedName>
    <definedName name="_xlnm.Print_Area" localSheetId="1">'Contents'!$A$1:$C$68</definedName>
    <definedName name="_xlnm.Print_Area" localSheetId="10">'enrolment vs availed_PY'!$A$1:$Q$35</definedName>
    <definedName name="_xlnm.Print_Area" localSheetId="11">'enrolment vs availed_UPY'!$A$1:$Q$34</definedName>
    <definedName name="_xlnm.Print_Area" localSheetId="0">'First-Page'!$A$1:$O$30</definedName>
    <definedName name="_xlnm.Print_Area" localSheetId="38">'Mode of cooking'!$A$1:$H$28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'T5_PLAN_vs_PRFM'!$A$1:$J$31</definedName>
    <definedName name="_xlnm.Print_Area" localSheetId="14">'T5A_PLAN_vs_PRFM '!$A$1:$J$32</definedName>
    <definedName name="_xlnm.Print_Area" localSheetId="15">'T5B_PLAN_vs_PRFM  (2)'!$A$1:$J$24</definedName>
    <definedName name="_xlnm.Print_Area" localSheetId="17">'T5C_Drought_PLAN_vs_PRFM '!$A$1:$J$30</definedName>
    <definedName name="_xlnm.Print_Area" localSheetId="16">'T5D_Drought_PLAN_vs_PRFM  '!$A$1:$J$30</definedName>
    <definedName name="_xlnm.Print_Area" localSheetId="18">'T6_FG_py_Utlsn'!$A$1:$L$30</definedName>
    <definedName name="_xlnm.Print_Area" localSheetId="19">'T6A_FG_Upy_Utlsn '!$A$1:$L$31</definedName>
    <definedName name="_xlnm.Print_Area" localSheetId="20">'T6B_Pay_FG_FCI_Pry'!$A$1:$M$33</definedName>
    <definedName name="_xlnm.Print_Area" localSheetId="21">'T6C_Coarse_Grain'!$A$1:$L$32</definedName>
    <definedName name="_xlnm.Print_Area" localSheetId="22">'T7_CC_PY_Utlsn'!$A$1:$Q$32</definedName>
    <definedName name="_xlnm.Print_Area" localSheetId="23">'T7ACC_UPY_Utlsn '!$A$1:$Q$31</definedName>
  </definedNames>
  <calcPr fullCalcOnLoad="1"/>
</workbook>
</file>

<file path=xl/sharedStrings.xml><?xml version="1.0" encoding="utf-8"?>
<sst xmlns="http://schemas.openxmlformats.org/spreadsheetml/2006/main" count="2732" uniqueCount="923">
  <si>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</si>
  <si>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</si>
  <si>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</si>
  <si>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</si>
  <si>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</si>
  <si>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</si>
  <si>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</si>
  <si>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</si>
  <si>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</si>
  <si>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</si>
  <si>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</si>
  <si>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</si>
  <si>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</si>
  <si>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</si>
  <si>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</si>
  <si>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</si>
  <si>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</si>
  <si>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</si>
  <si>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</si>
  <si>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</si>
  <si>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</si>
  <si>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</si>
  <si>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</si>
  <si>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</si>
  <si>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</si>
  <si>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</si>
  <si>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</si>
  <si>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</si>
  <si>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</si>
  <si>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</si>
  <si>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</si>
  <si>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</si>
  <si>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</si>
  <si>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</si>
  <si>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</si>
  <si>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</si>
  <si>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</si>
  <si>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</si>
  <si>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</si>
  <si>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</si>
  <si>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</si>
  <si>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</si>
  <si>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</si>
  <si>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</si>
  <si>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</si>
  <si>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</si>
  <si>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</si>
  <si>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</si>
  <si>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</si>
  <si>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</si>
  <si>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</si>
  <si>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</si>
  <si>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</si>
  <si>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</si>
  <si>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</si>
  <si>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</si>
  <si>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</si>
  <si>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</si>
  <si>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</si>
  <si>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</si>
  <si>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</si>
  <si>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</si>
  <si>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</si>
  <si>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</si>
  <si>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</si>
  <si>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</si>
  <si>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</si>
  <si>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</si>
  <si>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</si>
  <si>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</si>
  <si>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</si>
  <si>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</si>
  <si>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</si>
  <si>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</si>
  <si>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</si>
  <si>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</si>
  <si>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</si>
  <si>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</si>
  <si>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</si>
  <si>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</si>
  <si>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</si>
  <si>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</si>
  <si>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</si>
  <si>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</si>
  <si>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</si>
  <si>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</si>
  <si>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</si>
  <si>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</si>
  <si>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</si>
  <si>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</si>
  <si>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</si>
  <si>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</si>
  <si>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</si>
  <si>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</si>
  <si>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</si>
  <si>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</si>
  <si>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</si>
  <si>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</si>
  <si>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</si>
  <si>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</si>
  <si>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</si>
  <si>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</si>
  <si>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</si>
  <si>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</si>
  <si>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</si>
  <si>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</si>
  <si>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</si>
  <si>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</si>
  <si>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</si>
  <si>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</si>
  <si>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</si>
  <si>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</si>
  <si>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</si>
  <si>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</si>
  <si>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</si>
  <si>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</si>
  <si>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</si>
  <si>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</si>
  <si>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</si>
  <si>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</si>
  <si>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</si>
  <si>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</si>
  <si>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</si>
  <si>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</si>
  <si>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</si>
  <si>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</si>
  <si>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</si>
  <si>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</si>
  <si>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</si>
  <si>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</si>
  <si>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</si>
  <si>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</si>
  <si>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</si>
  <si>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</si>
  <si>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</si>
  <si>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</si>
  <si>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</si>
  <si>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</si>
  <si>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</si>
  <si>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</si>
  <si>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</si>
  <si>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</si>
  <si>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</si>
  <si>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</si>
  <si>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</si>
  <si>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</si>
  <si>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</si>
  <si>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</si>
  <si>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</si>
  <si>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</si>
  <si>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</si>
  <si>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</si>
  <si>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</si>
  <si>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</si>
  <si>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</si>
  <si>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</si>
  <si>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</si>
  <si>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</si>
  <si>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</si>
  <si>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</si>
  <si>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</si>
  <si>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</si>
  <si>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</si>
  <si>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</si>
  <si>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</si>
  <si>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</si>
  <si>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</si>
  <si>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</si>
  <si>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</si>
  <si>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</si>
  <si>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</si>
  <si>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</si>
  <si>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</si>
  <si>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</si>
  <si>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</si>
  <si>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</si>
  <si>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</si>
  <si>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</si>
  <si>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</si>
  <si>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</si>
  <si>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</si>
  <si>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</si>
  <si>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</si>
  <si>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</si>
  <si>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</si>
  <si>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</si>
  <si>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</si>
  <si>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</si>
  <si>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</si>
  <si>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</si>
  <si>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</si>
  <si>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</si>
  <si>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</si>
  <si>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</si>
  <si>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</si>
  <si>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</si>
  <si>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</si>
  <si>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</si>
  <si>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</si>
  <si>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</si>
  <si>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</si>
  <si>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</si>
  <si>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</si>
  <si>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</si>
  <si>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</si>
  <si>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</si>
  <si>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</si>
  <si>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</si>
  <si>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</si>
  <si>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</si>
  <si>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</si>
  <si>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</si>
  <si>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</si>
  <si>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</si>
  <si>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</si>
  <si>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</si>
  <si>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</si>
  <si>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</si>
  <si>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</si>
  <si>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</si>
  <si>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</si>
  <si>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</si>
  <si>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</si>
  <si>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</si>
  <si>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</si>
  <si>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</si>
  <si>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</si>
  <si>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</si>
  <si>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</si>
  <si>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</si>
  <si>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</si>
  <si>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</si>
  <si>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</si>
  <si>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</si>
  <si>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</si>
  <si>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</si>
  <si>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</si>
  <si>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</si>
  <si>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</si>
  <si>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</si>
  <si>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</si>
  <si>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</si>
  <si>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</si>
  <si>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</si>
  <si>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</si>
  <si>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</si>
  <si>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</si>
  <si>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</si>
  <si>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</si>
  <si>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</si>
  <si>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</si>
  <si>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</si>
  <si>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</si>
  <si>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</si>
  <si>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</si>
  <si>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</si>
  <si>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</si>
  <si>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</si>
  <si>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</si>
  <si>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</si>
  <si>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</si>
  <si>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</si>
  <si>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</si>
  <si>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</si>
  <si>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</si>
  <si>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</si>
  <si>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</si>
  <si>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</si>
  <si>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</si>
  <si>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</si>
  <si>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</si>
  <si>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</si>
  <si>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</si>
  <si>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</si>
  <si>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</si>
  <si>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</si>
  <si>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</si>
  <si>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</si>
  <si>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</si>
  <si>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</si>
  <si>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</si>
  <si>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</si>
  <si>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</si>
  <si>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</si>
  <si>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</si>
  <si>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</si>
  <si>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</si>
  <si>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</si>
  <si>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</si>
  <si>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</si>
  <si>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</si>
  <si>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</si>
  <si>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</si>
  <si>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</si>
  <si>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</si>
  <si>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</si>
  <si>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</si>
  <si>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</si>
  <si>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</si>
  <si>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</si>
  <si>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</si>
  <si>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</si>
  <si>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</si>
  <si>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</si>
  <si>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</si>
  <si>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</si>
  <si>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</si>
  <si>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</si>
  <si>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</si>
  <si>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</si>
  <si>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</si>
  <si>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</si>
  <si>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</si>
  <si>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</si>
  <si>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</si>
  <si>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</si>
  <si>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</si>
  <si>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</si>
  <si>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</si>
  <si>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</si>
  <si>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</si>
  <si>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</si>
  <si>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</si>
  <si>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</si>
  <si>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</si>
  <si>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</si>
  <si>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</si>
  <si>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</si>
  <si>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</si>
  <si>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</si>
  <si>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</si>
  <si>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</si>
  <si>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</si>
  <si>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</si>
  <si>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</si>
  <si>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</si>
  <si>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</si>
  <si>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</si>
  <si>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</si>
  <si>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</si>
  <si>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</si>
  <si>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</si>
  <si>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</si>
  <si>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</si>
  <si>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</si>
  <si>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</si>
  <si>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</si>
  <si>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</si>
  <si>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</si>
  <si>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</si>
  <si>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</si>
  <si>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</si>
  <si>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</si>
  <si>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</si>
  <si>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</si>
  <si>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</si>
  <si>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</si>
  <si>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</si>
  <si>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</si>
  <si>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</si>
  <si>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</si>
  <si>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</si>
  <si>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</si>
  <si>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</si>
  <si>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</si>
  <si>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</si>
  <si>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</si>
  <si>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</si>
  <si>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</si>
  <si>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</si>
  <si>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</si>
  <si>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</si>
  <si>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</si>
  <si>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</si>
  <si>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</si>
  <si>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</si>
  <si>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</si>
  <si>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</si>
  <si>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</si>
  <si>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</si>
  <si>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</si>
  <si>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</si>
  <si>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</si>
  <si>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</si>
  <si>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</si>
  <si>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</si>
  <si>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</si>
  <si>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</si>
  <si>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</si>
  <si>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</si>
  <si>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</si>
  <si>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</si>
  <si>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</si>
  <si>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</si>
  <si>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</si>
  <si>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</si>
  <si>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</si>
  <si>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</si>
  <si>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</si>
  <si>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</si>
  <si>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</si>
  <si>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</si>
  <si>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</si>
  <si>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</si>
  <si>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</si>
  <si>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</si>
  <si>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</si>
  <si>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</si>
  <si>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</si>
  <si>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</si>
  <si>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</si>
  <si>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</si>
  <si>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</si>
  <si>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</si>
  <si>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</si>
  <si>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</si>
  <si>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</si>
  <si>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</si>
  <si>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</si>
  <si>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</si>
  <si>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</si>
  <si>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</si>
  <si>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</si>
  <si>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</si>
  <si>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</si>
  <si>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</si>
  <si>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</si>
  <si>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</si>
  <si>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</si>
  <si>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</si>
  <si>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</si>
  <si>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</si>
  <si>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</si>
  <si>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</si>
  <si>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</si>
  <si>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</si>
  <si>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</si>
  <si>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</si>
  <si>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</si>
  <si>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</si>
  <si>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</si>
  <si>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</si>
  <si>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</si>
  <si>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</si>
  <si>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</si>
  <si>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</si>
  <si>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</si>
  <si>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</si>
  <si>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</si>
  <si>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</si>
  <si>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</si>
  <si>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</si>
  <si>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</si>
  <si>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</si>
  <si>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</si>
  <si>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</si>
  <si>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</si>
  <si>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</si>
  <si>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</si>
  <si>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</si>
  <si>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</si>
  <si>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</si>
  <si>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</si>
  <si>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</si>
  <si>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</si>
  <si>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</si>
  <si>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</si>
  <si>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</si>
  <si>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</si>
  <si>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</si>
  <si>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</si>
  <si>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</si>
  <si>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</si>
  <si>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</si>
  <si>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</si>
  <si>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</si>
  <si>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</si>
  <si>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</si>
  <si>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</si>
  <si>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</si>
  <si>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</si>
  <si>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</si>
  <si>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</si>
  <si>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</si>
  <si>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</si>
  <si>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</si>
  <si>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</si>
  <si>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</si>
  <si>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</si>
  <si>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</si>
  <si>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</si>
  <si>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</si>
  <si>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</si>
  <si>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</si>
  <si>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</si>
  <si>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</si>
  <si>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</si>
  <si>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</si>
  <si>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</si>
  <si>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</si>
  <si>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</si>
  <si>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</si>
  <si>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</si>
  <si>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</si>
  <si>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</si>
  <si>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</si>
  <si>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</si>
  <si>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</si>
  <si>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</si>
  <si>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</si>
  <si>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</si>
  <si>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</si>
  <si>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</si>
  <si>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</si>
  <si>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</si>
  <si>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</si>
  <si>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</si>
  <si>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</si>
  <si>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</si>
  <si>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</si>
  <si>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</si>
  <si>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</si>
  <si>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</si>
  <si>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</si>
  <si>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</si>
  <si>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</si>
  <si>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</si>
  <si>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</si>
  <si>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</si>
  <si>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</si>
  <si>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</si>
  <si>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</si>
  <si>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</si>
  <si>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</si>
  <si>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</si>
  <si>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</si>
  <si>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</si>
  <si>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</si>
  <si>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</si>
  <si>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</si>
  <si>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</si>
  <si>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</si>
  <si>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</si>
  <si>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</si>
  <si>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</si>
  <si>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</si>
  <si>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</si>
  <si>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</si>
  <si>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</si>
  <si>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</si>
  <si>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</si>
  <si>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</si>
  <si>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</si>
  <si>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</si>
  <si>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</si>
  <si>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</si>
  <si>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</si>
  <si>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</si>
  <si>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</si>
  <si>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</si>
  <si>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</si>
  <si>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</si>
  <si>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</si>
  <si>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</si>
  <si>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</si>
  <si>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</si>
  <si>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</si>
  <si>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</si>
  <si>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</si>
  <si>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</si>
  <si>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</si>
  <si>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</si>
  <si>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</si>
  <si>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</si>
  <si>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</si>
  <si>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</si>
  <si>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</si>
  <si>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</si>
  <si>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</si>
  <si>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</si>
  <si>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</si>
  <si>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</si>
  <si>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</si>
  <si>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</si>
  <si>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</si>
  <si>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</si>
  <si>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</si>
  <si>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</si>
  <si>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</si>
  <si>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</si>
  <si>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</si>
  <si>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</si>
  <si>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</si>
  <si>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</si>
  <si>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</si>
  <si>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</si>
  <si>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</si>
  <si>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</si>
  <si>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</si>
  <si>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</si>
  <si>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</si>
  <si>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</si>
  <si>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</si>
  <si>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</si>
  <si>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</si>
  <si>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</si>
  <si>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</si>
  <si>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</si>
  <si>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</si>
  <si>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</si>
  <si>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</si>
  <si>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</si>
  <si>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</si>
  <si>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</si>
  <si>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</si>
  <si>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</si>
  <si>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</si>
  <si>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</si>
  <si>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</si>
  <si>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</si>
  <si>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</si>
  <si>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</si>
  <si>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</si>
  <si>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</si>
  <si>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</si>
  <si>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</si>
  <si>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</si>
  <si>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</si>
  <si>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</si>
  <si>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</si>
  <si>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</si>
  <si>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</si>
  <si>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</si>
  <si>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</si>
  <si>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</si>
  <si>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</si>
  <si>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</si>
  <si>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</si>
  <si>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</si>
  <si>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</si>
  <si>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</si>
  <si>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</si>
  <si>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</si>
  <si>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</si>
  <si>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</si>
  <si>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</si>
  <si>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</si>
  <si>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</si>
  <si>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</si>
  <si>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</si>
  <si>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</si>
  <si>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</si>
  <si>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</si>
  <si>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</si>
  <si>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</si>
  <si>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</si>
  <si>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</si>
  <si>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</si>
  <si>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</si>
  <si>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</si>
  <si>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</si>
  <si>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</si>
  <si>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</si>
  <si>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</si>
  <si>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</si>
  <si>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</si>
  <si>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</si>
  <si>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</si>
  <si>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</si>
  <si>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</si>
  <si>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</si>
  <si>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</si>
  <si>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</si>
  <si>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</si>
  <si>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</si>
  <si>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</si>
  <si>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</si>
  <si>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</si>
  <si>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</si>
  <si>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</si>
  <si>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</si>
  <si>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</si>
  <si>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</si>
  <si>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</si>
  <si>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</si>
  <si>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</si>
  <si>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</si>
  <si>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</si>
  <si>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</si>
  <si>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</si>
  <si>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</si>
  <si>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</si>
  <si>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</si>
  <si>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</si>
  <si>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Annual Work Plan and Budget 2019-20</t>
  </si>
  <si>
    <t>2019-20</t>
  </si>
  <si>
    <t>No. of institutions where setting up of kitchen garden is proposed during 2019-20</t>
  </si>
  <si>
    <t>Annual Work Plan and Budget  2019-20</t>
  </si>
  <si>
    <t>Annual Work Plan &amp; Budget 2019-20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</si>
  <si>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</si>
  <si>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</si>
  <si>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</si>
  <si>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</si>
  <si>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</si>
  <si>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</si>
  <si>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</si>
  <si>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</si>
  <si>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A: Requirement of kitchen cum stores as per Plinth Area Norm in the Primary and Upper Primary schools for the year 2019-20</t>
  </si>
  <si>
    <t>Table: AT-31 : 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</si>
  <si>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</si>
  <si>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</si>
  <si>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</si>
  <si>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</si>
  <si>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</si>
  <si>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</si>
  <si>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</si>
  <si>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</si>
  <si>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</si>
  <si>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</si>
  <si>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</si>
  <si>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</si>
  <si>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</si>
  <si>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</si>
  <si>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</si>
  <si>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</si>
  <si>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</si>
  <si>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</si>
  <si>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</si>
  <si>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</si>
  <si>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</si>
  <si>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</si>
  <si>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</si>
  <si>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</si>
  <si>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Table: AT-1: GENERAL INFORMATION for 2018-19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</si>
  <si>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</si>
  <si>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</si>
  <si>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</si>
  <si>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</si>
  <si>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</si>
  <si>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</si>
  <si>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</si>
  <si>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</si>
  <si>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</si>
  <si>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</si>
  <si>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</si>
  <si>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</si>
  <si>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</si>
  <si>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</si>
  <si>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</si>
  <si>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</si>
  <si>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Allocation for cost of foodgrains for 2018-19</t>
  </si>
  <si>
    <t>Table: AT-6C: Utilisation of foodgrains (Coarse Grain) during 2018-19</t>
  </si>
  <si>
    <t xml:space="preserve">Allocation for 2018-19                                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</si>
  <si>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</si>
  <si>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</si>
  <si>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</si>
  <si>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</si>
  <si>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</si>
  <si>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</si>
  <si>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</si>
  <si>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</si>
  <si>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</si>
  <si>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</si>
  <si>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</si>
  <si>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</si>
  <si>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</si>
  <si>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Kitchen-cum-store sanctioned during 2006-07 to 2018-19</t>
  </si>
  <si>
    <t>Engaged in 2018-19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</si>
  <si>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</si>
  <si>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</si>
  <si>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(For the Period 01.04.18 to 31.03.19)</t>
  </si>
  <si>
    <t>During 01.04.18 to 31.03.19</t>
  </si>
  <si>
    <t xml:space="preserve">No. of working days (During 01.04.18 to 31.03.19)                  </t>
  </si>
  <si>
    <t>During 01.04.18 to 31.03.2019</t>
  </si>
  <si>
    <t>(For the Period 01.4.18 to 31.03.19)</t>
  </si>
  <si>
    <t>(As on 31st March, 2019)</t>
  </si>
  <si>
    <t>As on 31st March, 2019</t>
  </si>
  <si>
    <t>Budget Released till 31.03.2019</t>
  </si>
  <si>
    <t>Enrolment (As on 30.09.2018)</t>
  </si>
  <si>
    <t>TotalEnrolment (As on 30.09.2018)</t>
  </si>
  <si>
    <t>Opening Balance as on 01.4.18</t>
  </si>
  <si>
    <t>Opening Balance as on 01.04.18</t>
  </si>
  <si>
    <t xml:space="preserve">Total Unspent Balance as on 31.03.2019   </t>
  </si>
  <si>
    <t xml:space="preserve">Opening Balance as on 01.04.2018                                   </t>
  </si>
  <si>
    <t xml:space="preserve">Total Unspent Balance as on 31.03.2019                                            </t>
  </si>
  <si>
    <t>Opening Balance as on 01.04.2018</t>
  </si>
  <si>
    <t>Unspent Balance as on 31.03.2019</t>
  </si>
  <si>
    <t xml:space="preserve">Unspent Balance as on 31.03.2019  [Col. 4+ Col.5+Col.6 -Col.8]  </t>
  </si>
  <si>
    <t>Unspent balance as on 31.03.2019               [Col: (4+5)-7]</t>
  </si>
  <si>
    <t>Opening balance as on 01.04.18</t>
  </si>
  <si>
    <t>Apr, 2018</t>
  </si>
  <si>
    <t>Dec, 2018</t>
  </si>
  <si>
    <t>Jan, 2019</t>
  </si>
  <si>
    <t>Feb, 2019</t>
  </si>
  <si>
    <t>Mar, 2019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</si>
  <si>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</si>
  <si>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</si>
  <si>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</si>
  <si>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</si>
  <si>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</si>
  <si>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</si>
  <si>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</si>
  <si>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</si>
  <si>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</si>
  <si>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</si>
  <si>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</si>
  <si>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</si>
  <si>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January, 20</t>
  </si>
  <si>
    <t>February, 20</t>
  </si>
  <si>
    <t>March, 20</t>
  </si>
  <si>
    <t>k</t>
  </si>
  <si>
    <t>Table: AT-29 : Requirement of Kitchen Devices (new) during 2019-20 in Primary &amp; Upper Primary Schools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</si>
  <si>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</si>
  <si>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</si>
  <si>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</si>
  <si>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</si>
  <si>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</si>
  <si>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</si>
  <si>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</si>
  <si>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 A : Replacement of Kitchen Devices during 2019-20 in Primary &amp; Upper Primary Schools</t>
  </si>
  <si>
    <t>Table: AT-29A</t>
  </si>
  <si>
    <t>State share</t>
  </si>
  <si>
    <t>Requirement of funds (Rs in lakh)</t>
  </si>
  <si>
    <t>Table: AT-28 B</t>
  </si>
  <si>
    <t>AT - 28 B</t>
  </si>
  <si>
    <t>Replacement of Kitchen Devices during 2019-20 in Primary &amp; Upper Primary Schools</t>
  </si>
  <si>
    <t>Table: AT-6B: PAYMENT OF COST OF FOOD GRAINS TO FCI (Primary and Upper Primary Classes I-VIII) during 2018-19</t>
  </si>
  <si>
    <t>Table AT 21 :Details of engagement and apportionment of honorarium to cook cum helpers (CCH) between schools and centralized kitchen</t>
  </si>
  <si>
    <t>Table: AT 30 :  Requirement of Cook cum Helpers for 2019-20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</si>
  <si>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</si>
  <si>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</si>
  <si>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</si>
  <si>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</si>
  <si>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Requirement of Kitchen Devices (new) during 2019-20 in Primary &amp; Upper Primary Schools</t>
  </si>
  <si>
    <t>Repair of kitchen-cum-stores</t>
  </si>
  <si>
    <t>Releasing of Funds from State to Directorate / Authority / District / Block / School level during 2018-19</t>
  </si>
  <si>
    <t>Table: AT-2A : Releasing of Funds from State to Directorate / Authority / District / Block / School level during 2018-19</t>
  </si>
  <si>
    <t>Table: AT-4A: Enrolment vis-a-vis availed for MDM  (Upper Primary, Classes VI - VIII) during 2018-19</t>
  </si>
  <si>
    <t>Enrolment vis-a-vis availed for MDM  (Upper Primary, Classes VI - VIII) during 2018-19</t>
  </si>
  <si>
    <t>Utilisation of Cooking cost (Upper Primary Classes, VI-VIII) during 2018-19</t>
  </si>
  <si>
    <t>Table: AT-7A: Utilisation of Cooking cost (Upper Primary Classes, VI-VIII) during 2018-19</t>
  </si>
  <si>
    <t>Table: AT-7: Utilisation of Cooking Cost (Primary Classes I-V) during 2018-19</t>
  </si>
  <si>
    <t>Table AT - 8 :Utilisation of funds towards honorarium to Cook-cum-Helpers (Primary classes I-V) during 2018-19</t>
  </si>
  <si>
    <t>Table AT - 8A : Utilisation of funds towards honorarium to Cook-cum-Helpers (Upper Primary classes VI-VIII) during 2018-19</t>
  </si>
  <si>
    <t>Requirement of funds for Transportation Assistance</t>
  </si>
  <si>
    <t>Feb</t>
  </si>
  <si>
    <t>Mar</t>
  </si>
  <si>
    <t>Table: AT-28: Requirement of kitchen-cum-stores in Primary and Upper Primary schools for the year 2019-20</t>
  </si>
  <si>
    <t>No. of Kitchens constructed prior to FY 2008-09</t>
  </si>
  <si>
    <t>No. of Kitchens constructed prior to 2008-09 and require repairs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</si>
  <si>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</si>
  <si>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</si>
  <si>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Flexi fund @ 5% for new interventions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</si>
  <si>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</si>
  <si>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</si>
  <si>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</si>
  <si>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</si>
  <si>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</si>
  <si>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</si>
  <si>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</si>
  <si>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</si>
  <si>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</si>
  <si>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</si>
  <si>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</si>
  <si>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</si>
  <si>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</si>
  <si>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</si>
  <si>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</si>
  <si>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</si>
  <si>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</si>
  <si>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</si>
  <si>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</si>
  <si>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</si>
  <si>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</si>
  <si>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</si>
  <si>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</si>
  <si>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</si>
  <si>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</si>
  <si>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</si>
  <si>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</si>
  <si>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</si>
  <si>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</si>
  <si>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</si>
  <si>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</si>
  <si>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</si>
  <si>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</si>
  <si>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</si>
  <si>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NIL</t>
  </si>
  <si>
    <t>Principal Secretary to the Govt. of Nagaland</t>
  </si>
  <si>
    <t>Department of School Education</t>
  </si>
  <si>
    <t>Yes</t>
  </si>
  <si>
    <t>nagalandmdm@gmail.com</t>
  </si>
  <si>
    <t>All  Districts</t>
  </si>
  <si>
    <t>2016-2018</t>
  </si>
  <si>
    <t xml:space="preserve">Dilapidated condition </t>
  </si>
  <si>
    <t>Already proposed in last PAB 2018-19</t>
  </si>
  <si>
    <t>Phom Christian Development Society</t>
  </si>
  <si>
    <t>Eleutheros Christian Society</t>
  </si>
  <si>
    <t>Nil</t>
  </si>
  <si>
    <t>Dimapur NCLP</t>
  </si>
  <si>
    <t>Jt. Project Director/ District Nodal Officer</t>
  </si>
  <si>
    <t>Dy. Project Director/ SDEO</t>
  </si>
  <si>
    <t>Finance Controller</t>
  </si>
  <si>
    <t>State Project Officer</t>
  </si>
  <si>
    <t>Account Assistant</t>
  </si>
  <si>
    <t>Coordinator</t>
  </si>
  <si>
    <t>Data Operator</t>
  </si>
  <si>
    <t>MIS Coordinator</t>
  </si>
  <si>
    <t>Computer Assistant</t>
  </si>
  <si>
    <t>Office Assistant</t>
  </si>
  <si>
    <t>10.09 lakhs</t>
  </si>
  <si>
    <t>State : Nagaland</t>
  </si>
  <si>
    <t>As per need</t>
  </si>
  <si>
    <t>Vegetables</t>
  </si>
  <si>
    <t>Community contribution</t>
  </si>
  <si>
    <t>bi weekly</t>
  </si>
  <si>
    <t>Bi weekly</t>
  </si>
  <si>
    <t xml:space="preserve">* 44 NCLP Schools are included in Dimapur </t>
  </si>
  <si>
    <t>Department of School education</t>
  </si>
  <si>
    <t xml:space="preserve">        Department of School Education</t>
  </si>
  <si>
    <t>Principal secretary to the Govt. of Nagaland</t>
  </si>
  <si>
    <t xml:space="preserve">          Department of School Education</t>
  </si>
  <si>
    <r>
      <t>*</t>
    </r>
    <r>
      <rPr>
        <sz val="10"/>
        <rFont val="Arial"/>
        <family val="2"/>
      </rPr>
      <t>minus</t>
    </r>
    <r>
      <rPr>
        <b/>
        <sz val="10"/>
        <rFont val="Arial"/>
        <family val="2"/>
      </rPr>
      <t xml:space="preserve"> 44</t>
    </r>
    <r>
      <rPr>
        <sz val="10"/>
        <rFont val="Arial"/>
        <family val="2"/>
      </rPr>
      <t xml:space="preserve"> NCLP Schools</t>
    </r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</si>
</sst>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09]dd\ mmmm\ yyyy"/>
    <numFmt numFmtId="179" formatCode="0.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0.0000000000"/>
  </numFmts>
  <fonts count="11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b/>
      <sz val="54"/>
      <name val="Calibri"/>
      <family val="0"/>
    </font>
    <font>
      <b/>
      <sz val="4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0.04998999834060669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9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0" fillId="0" borderId="14" xfId="0" applyBorder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18" fillId="0" borderId="0" xfId="57" applyFont="1">
      <alignment/>
      <protection/>
    </xf>
    <xf numFmtId="0" fontId="19" fillId="0" borderId="11" xfId="57" applyFont="1" applyBorder="1" applyAlignment="1">
      <alignment horizontal="center" vertical="top" wrapText="1"/>
      <protection/>
    </xf>
    <xf numFmtId="0" fontId="76" fillId="0" borderId="0" xfId="57">
      <alignment/>
      <protection/>
    </xf>
    <xf numFmtId="0" fontId="76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76" fillId="0" borderId="16" xfId="57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0" fontId="76" fillId="0" borderId="11" xfId="57" applyBorder="1">
      <alignment/>
      <protection/>
    </xf>
    <xf numFmtId="0" fontId="76" fillId="0" borderId="0" xfId="57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17" fillId="0" borderId="0" xfId="57" applyFont="1" applyBorder="1" applyAlignment="1">
      <alignment horizontal="left"/>
      <protection/>
    </xf>
    <xf numFmtId="0" fontId="0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2" fillId="0" borderId="11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0" fillId="0" borderId="11" xfId="59" applyBorder="1" applyAlignment="1">
      <alignment horizontal="center"/>
      <protection/>
    </xf>
    <xf numFmtId="0" fontId="0" fillId="0" borderId="11" xfId="59" applyBorder="1">
      <alignment/>
      <protection/>
    </xf>
    <xf numFmtId="0" fontId="0" fillId="0" borderId="13" xfId="59" applyBorder="1">
      <alignment/>
      <protection/>
    </xf>
    <xf numFmtId="0" fontId="0" fillId="0" borderId="0" xfId="59" applyFill="1" applyBorder="1" applyAlignment="1">
      <alignment horizontal="left"/>
      <protection/>
    </xf>
    <xf numFmtId="0" fontId="2" fillId="0" borderId="0" xfId="59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6" fillId="0" borderId="0" xfId="59" applyFont="1">
      <alignment/>
      <protection/>
    </xf>
    <xf numFmtId="0" fontId="2" fillId="0" borderId="0" xfId="59" applyFont="1">
      <alignment/>
      <protection/>
    </xf>
    <xf numFmtId="0" fontId="3" fillId="0" borderId="0" xfId="59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1" xfId="57" applyFont="1" applyBorder="1">
      <alignment/>
      <protection/>
    </xf>
    <xf numFmtId="0" fontId="18" fillId="0" borderId="11" xfId="57" applyFont="1" applyBorder="1" applyAlignment="1">
      <alignment wrapText="1"/>
      <protection/>
    </xf>
    <xf numFmtId="0" fontId="18" fillId="0" borderId="0" xfId="57" applyFont="1" applyBorder="1">
      <alignment/>
      <protection/>
    </xf>
    <xf numFmtId="0" fontId="2" fillId="0" borderId="19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7" applyFont="1">
      <alignment/>
      <protection/>
    </xf>
    <xf numFmtId="0" fontId="76" fillId="0" borderId="11" xfId="57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8" fillId="0" borderId="11" xfId="57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17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19" fillId="0" borderId="12" xfId="57" applyFont="1" applyBorder="1" applyAlignment="1">
      <alignment horizontal="center" vertical="top" wrapText="1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9" applyFont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17" fillId="0" borderId="0" xfId="57" applyFont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10" fillId="0" borderId="0" xfId="59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9" xfId="59" applyFont="1" applyFill="1" applyBorder="1" applyAlignment="1">
      <alignment horizontal="center" vertical="top" wrapText="1"/>
      <protection/>
    </xf>
    <xf numFmtId="0" fontId="0" fillId="0" borderId="0" xfId="59" applyAlignment="1">
      <alignment horizontal="left"/>
      <protection/>
    </xf>
    <xf numFmtId="0" fontId="6" fillId="0" borderId="0" xfId="59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top" wrapText="1"/>
      <protection/>
    </xf>
    <xf numFmtId="0" fontId="0" fillId="0" borderId="11" xfId="57" applyFont="1" applyBorder="1">
      <alignment/>
      <protection/>
    </xf>
    <xf numFmtId="0" fontId="8" fillId="0" borderId="11" xfId="57" applyFont="1" applyBorder="1">
      <alignment/>
      <protection/>
    </xf>
    <xf numFmtId="0" fontId="8" fillId="0" borderId="0" xfId="57" applyFont="1">
      <alignment/>
      <protection/>
    </xf>
    <xf numFmtId="0" fontId="2" fillId="0" borderId="11" xfId="57" applyFont="1" applyBorder="1">
      <alignment/>
      <protection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horizontal="center"/>
      <protection/>
    </xf>
    <xf numFmtId="0" fontId="16" fillId="0" borderId="11" xfId="57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6" fillId="0" borderId="12" xfId="57" applyFont="1" applyBorder="1" applyAlignment="1">
      <alignment horizontal="center" vertical="top" wrapText="1"/>
      <protection/>
    </xf>
    <xf numFmtId="0" fontId="23" fillId="0" borderId="0" xfId="57" applyFont="1" applyAlignment="1">
      <alignment horizontal="center"/>
      <protection/>
    </xf>
    <xf numFmtId="0" fontId="27" fillId="0" borderId="19" xfId="57" applyFont="1" applyBorder="1" applyAlignment="1">
      <alignment horizontal="center" wrapText="1"/>
      <protection/>
    </xf>
    <xf numFmtId="0" fontId="27" fillId="0" borderId="10" xfId="57" applyFont="1" applyBorder="1" applyAlignment="1">
      <alignment horizontal="center"/>
      <protection/>
    </xf>
    <xf numFmtId="0" fontId="2" fillId="0" borderId="20" xfId="59" applyFont="1" applyFill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21" fillId="0" borderId="14" xfId="57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9" fillId="0" borderId="0" xfId="57" applyFont="1" applyAlignment="1">
      <alignment horizontal="center"/>
      <protection/>
    </xf>
    <xf numFmtId="0" fontId="0" fillId="0" borderId="0" xfId="59" applyFont="1">
      <alignment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59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59" applyFont="1" applyBorder="1" applyAlignment="1">
      <alignment horizontal="left" vertical="center" wrapText="1"/>
      <protection/>
    </xf>
    <xf numFmtId="0" fontId="2" fillId="0" borderId="11" xfId="59" applyFont="1" applyBorder="1" applyAlignment="1">
      <alignment horizontal="left" vertical="center"/>
      <protection/>
    </xf>
    <xf numFmtId="0" fontId="7" fillId="0" borderId="11" xfId="59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4" fillId="0" borderId="0" xfId="60" applyFont="1">
      <alignment/>
      <protection/>
    </xf>
    <xf numFmtId="0" fontId="16" fillId="0" borderId="11" xfId="60" applyFont="1" applyBorder="1" applyAlignment="1">
      <alignment horizontal="center" vertical="top" wrapText="1"/>
      <protection/>
    </xf>
    <xf numFmtId="0" fontId="16" fillId="0" borderId="0" xfId="60" applyFont="1">
      <alignment/>
      <protection/>
    </xf>
    <xf numFmtId="0" fontId="16" fillId="0" borderId="11" xfId="60" applyFont="1" applyBorder="1">
      <alignment/>
      <protection/>
    </xf>
    <xf numFmtId="0" fontId="16" fillId="0" borderId="0" xfId="60" applyFont="1" applyBorder="1">
      <alignment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8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2" fillId="0" borderId="0" xfId="60" applyFont="1">
      <alignment/>
      <protection/>
    </xf>
    <xf numFmtId="0" fontId="16" fillId="0" borderId="11" xfId="60" applyFont="1" applyBorder="1" applyAlignment="1">
      <alignment horizontal="center"/>
      <protection/>
    </xf>
    <xf numFmtId="0" fontId="2" fillId="0" borderId="11" xfId="60" applyFont="1" applyBorder="1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1" xfId="60" applyFont="1" applyBorder="1" applyAlignment="1">
      <alignment horizontal="left"/>
      <protection/>
    </xf>
    <xf numFmtId="0" fontId="0" fillId="0" borderId="11" xfId="60" applyBorder="1">
      <alignment/>
      <protection/>
    </xf>
    <xf numFmtId="0" fontId="2" fillId="0" borderId="11" xfId="60" applyFont="1" applyBorder="1" applyAlignment="1">
      <alignment horizontal="left" wrapText="1"/>
      <protection/>
    </xf>
    <xf numFmtId="0" fontId="0" fillId="0" borderId="0" xfId="60" applyFill="1" applyBorder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>
      <alignment/>
      <protection/>
    </xf>
    <xf numFmtId="0" fontId="0" fillId="0" borderId="0" xfId="61">
      <alignment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left" vertical="top" wrapText="1"/>
      <protection/>
    </xf>
    <xf numFmtId="0" fontId="12" fillId="0" borderId="11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9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34" fillId="33" borderId="10" xfId="0" applyFont="1" applyFill="1" applyBorder="1" applyAlignment="1">
      <alignment vertical="center" wrapText="1"/>
    </xf>
    <xf numFmtId="0" fontId="35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95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14" fillId="0" borderId="0" xfId="57" applyFont="1" applyBorder="1" applyAlignment="1">
      <alignment horizontal="left"/>
      <protection/>
    </xf>
    <xf numFmtId="0" fontId="35" fillId="0" borderId="11" xfId="0" applyFont="1" applyBorder="1" applyAlignment="1">
      <alignment horizontal="center" vertical="top" wrapText="1"/>
    </xf>
    <xf numFmtId="0" fontId="2" fillId="0" borderId="11" xfId="57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2" fillId="0" borderId="11" xfId="57" applyFont="1" applyBorder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14" fillId="0" borderId="0" xfId="57" applyFont="1" applyBorder="1" applyAlignment="1">
      <alignment wrapText="1"/>
      <protection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33" borderId="12" xfId="57" applyFont="1" applyFill="1" applyBorder="1" applyAlignment="1" quotePrefix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1" xfId="0" applyFont="1" applyBorder="1" applyAlignment="1">
      <alignment horizontal="center" vertical="top" wrapText="1"/>
    </xf>
    <xf numFmtId="0" fontId="92" fillId="0" borderId="11" xfId="0" applyFont="1" applyBorder="1" applyAlignment="1">
      <alignment horizontal="center" vertical="top" wrapText="1"/>
    </xf>
    <xf numFmtId="0" fontId="96" fillId="0" borderId="0" xfId="0" applyFont="1" applyBorder="1" applyAlignment="1">
      <alignment vertical="top"/>
    </xf>
    <xf numFmtId="0" fontId="97" fillId="0" borderId="11" xfId="0" applyFont="1" applyBorder="1" applyAlignment="1">
      <alignment vertical="top" wrapText="1"/>
    </xf>
    <xf numFmtId="0" fontId="94" fillId="0" borderId="11" xfId="0" applyFont="1" applyBorder="1" applyAlignment="1">
      <alignment horizontal="center"/>
    </xf>
    <xf numFmtId="0" fontId="98" fillId="0" borderId="11" xfId="0" applyFont="1" applyBorder="1" applyAlignment="1">
      <alignment horizontal="center" vertical="center" wrapText="1"/>
    </xf>
    <xf numFmtId="0" fontId="99" fillId="0" borderId="10" xfId="0" applyFont="1" applyBorder="1" applyAlignment="1">
      <alignment vertical="center" wrapText="1"/>
    </xf>
    <xf numFmtId="0" fontId="99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0" fillId="0" borderId="0" xfId="0" applyFont="1" applyAlignment="1">
      <alignment horizontal="center"/>
    </xf>
    <xf numFmtId="0" fontId="101" fillId="0" borderId="0" xfId="0" applyFont="1" applyBorder="1" applyAlignment="1">
      <alignment horizontal="center" vertical="center"/>
    </xf>
    <xf numFmtId="0" fontId="102" fillId="0" borderId="11" xfId="0" applyFont="1" applyBorder="1" applyAlignment="1">
      <alignment vertical="top" wrapText="1"/>
    </xf>
    <xf numFmtId="0" fontId="102" fillId="0" borderId="11" xfId="0" applyFont="1" applyBorder="1" applyAlignment="1">
      <alignment horizontal="center" vertical="top" wrapText="1"/>
    </xf>
    <xf numFmtId="0" fontId="92" fillId="0" borderId="0" xfId="0" applyFont="1" applyAlignment="1">
      <alignment/>
    </xf>
    <xf numFmtId="0" fontId="103" fillId="0" borderId="11" xfId="0" applyFont="1" applyBorder="1" applyAlignment="1">
      <alignment vertical="center" wrapText="1"/>
    </xf>
    <xf numFmtId="0" fontId="103" fillId="0" borderId="11" xfId="0" applyFont="1" applyBorder="1" applyAlignment="1">
      <alignment horizontal="left" vertical="center" wrapText="1" indent="2"/>
    </xf>
    <xf numFmtId="0" fontId="103" fillId="0" borderId="0" xfId="0" applyFont="1" applyBorder="1" applyAlignment="1">
      <alignment horizontal="left" vertical="center" wrapText="1" indent="2"/>
    </xf>
    <xf numFmtId="0" fontId="103" fillId="0" borderId="0" xfId="0" applyFont="1" applyBorder="1" applyAlignment="1">
      <alignment vertical="center" wrapText="1"/>
    </xf>
    <xf numFmtId="0" fontId="92" fillId="0" borderId="11" xfId="0" applyFont="1" applyBorder="1" applyAlignment="1">
      <alignment vertical="top" wrapText="1"/>
    </xf>
    <xf numFmtId="0" fontId="92" fillId="0" borderId="14" xfId="0" applyFont="1" applyBorder="1" applyAlignment="1">
      <alignment horizontal="center" vertical="top" wrapText="1"/>
    </xf>
    <xf numFmtId="0" fontId="103" fillId="0" borderId="11" xfId="0" applyFont="1" applyBorder="1" applyAlignment="1">
      <alignment horizontal="center" vertical="center" wrapText="1"/>
    </xf>
    <xf numFmtId="0" fontId="5" fillId="0" borderId="0" xfId="57" applyFont="1" applyAlignment="1">
      <alignment/>
      <protection/>
    </xf>
    <xf numFmtId="0" fontId="3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104" fillId="0" borderId="11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97" fillId="0" borderId="12" xfId="0" applyFont="1" applyBorder="1" applyAlignment="1">
      <alignment horizontal="center" vertical="top" wrapText="1"/>
    </xf>
    <xf numFmtId="0" fontId="9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2" fillId="0" borderId="11" xfId="59" applyFont="1" applyFill="1" applyBorder="1" applyAlignment="1">
      <alignment horizontal="left" vertical="center" wrapText="1"/>
      <protection/>
    </xf>
    <xf numFmtId="0" fontId="0" fillId="33" borderId="0" xfId="57" applyFont="1" applyFill="1">
      <alignment/>
      <protection/>
    </xf>
    <xf numFmtId="0" fontId="5" fillId="33" borderId="0" xfId="57" applyFont="1" applyFill="1" applyAlignment="1">
      <alignment/>
      <protection/>
    </xf>
    <xf numFmtId="0" fontId="16" fillId="33" borderId="11" xfId="57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9" applyFont="1" applyAlignment="1">
      <alignment/>
      <protection/>
    </xf>
    <xf numFmtId="0" fontId="16" fillId="0" borderId="0" xfId="59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92" fillId="0" borderId="11" xfId="57" applyFont="1" applyBorder="1">
      <alignment/>
      <protection/>
    </xf>
    <xf numFmtId="0" fontId="102" fillId="0" borderId="11" xfId="57" applyFont="1" applyBorder="1">
      <alignment/>
      <protection/>
    </xf>
    <xf numFmtId="0" fontId="92" fillId="0" borderId="0" xfId="57" applyFont="1" applyBorder="1">
      <alignment/>
      <protection/>
    </xf>
    <xf numFmtId="0" fontId="92" fillId="0" borderId="11" xfId="57" applyFont="1" applyBorder="1" applyAlignment="1">
      <alignment horizontal="center"/>
      <protection/>
    </xf>
    <xf numFmtId="0" fontId="19" fillId="0" borderId="11" xfId="57" applyFont="1" applyBorder="1">
      <alignment/>
      <protection/>
    </xf>
    <xf numFmtId="0" fontId="33" fillId="33" borderId="0" xfId="0" applyFont="1" applyFill="1" applyAlignment="1">
      <alignment/>
    </xf>
    <xf numFmtId="0" fontId="92" fillId="33" borderId="11" xfId="0" applyFont="1" applyFill="1" applyBorder="1" applyAlignment="1">
      <alignment horizontal="center" vertical="top" wrapText="1"/>
    </xf>
    <xf numFmtId="0" fontId="3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98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33" fillId="0" borderId="11" xfId="0" applyFont="1" applyBorder="1" applyAlignment="1" quotePrefix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7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14" fillId="0" borderId="0" xfId="0" applyFont="1" applyAlignment="1">
      <alignment/>
    </xf>
    <xf numFmtId="0" fontId="72" fillId="0" borderId="11" xfId="0" applyFont="1" applyBorder="1" applyAlignment="1">
      <alignment/>
    </xf>
    <xf numFmtId="0" fontId="92" fillId="0" borderId="11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top" wrapText="1"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5" fillId="33" borderId="11" xfId="0" applyFont="1" applyFill="1" applyBorder="1" applyAlignment="1" quotePrefix="1">
      <alignment horizontal="center" vertical="top" wrapText="1"/>
    </xf>
    <xf numFmtId="0" fontId="13" fillId="0" borderId="0" xfId="59" applyFont="1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0" fillId="0" borderId="11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 applyAlignment="1">
      <alignment horizontal="center"/>
      <protection/>
    </xf>
    <xf numFmtId="0" fontId="2" fillId="0" borderId="11" xfId="59" applyFont="1" applyBorder="1">
      <alignment/>
      <protection/>
    </xf>
    <xf numFmtId="0" fontId="2" fillId="0" borderId="0" xfId="59" applyFont="1" applyAlignment="1">
      <alignment horizontal="right" vertical="top" wrapText="1"/>
      <protection/>
    </xf>
    <xf numFmtId="0" fontId="72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76" fillId="0" borderId="0" xfId="57" applyBorder="1" applyAlignment="1">
      <alignment horizontal="center"/>
      <protection/>
    </xf>
    <xf numFmtId="0" fontId="16" fillId="0" borderId="12" xfId="0" applyFont="1" applyBorder="1" applyAlignment="1">
      <alignment horizontal="center" vertical="top" wrapText="1"/>
    </xf>
    <xf numFmtId="0" fontId="20" fillId="0" borderId="11" xfId="57" applyFont="1" applyBorder="1" applyAlignment="1">
      <alignment horizontal="center" vertical="center" wrapText="1"/>
      <protection/>
    </xf>
    <xf numFmtId="0" fontId="103" fillId="0" borderId="11" xfId="0" applyFont="1" applyBorder="1" applyAlignment="1">
      <alignment vertical="center"/>
    </xf>
    <xf numFmtId="0" fontId="72" fillId="0" borderId="11" xfId="0" applyFont="1" applyBorder="1" applyAlignment="1">
      <alignment horizontal="left"/>
    </xf>
    <xf numFmtId="0" fontId="2" fillId="0" borderId="11" xfId="60" applyFont="1" applyBorder="1" applyAlignment="1" quotePrefix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vertical="center" wrapText="1"/>
    </xf>
    <xf numFmtId="0" fontId="11" fillId="33" borderId="0" xfId="0" applyFont="1" applyFill="1" applyAlignment="1">
      <alignment/>
    </xf>
    <xf numFmtId="0" fontId="9" fillId="0" borderId="11" xfId="59" applyFont="1" applyBorder="1" applyAlignment="1">
      <alignment horizontal="center" vertical="top" wrapText="1"/>
      <protection/>
    </xf>
    <xf numFmtId="0" fontId="16" fillId="0" borderId="11" xfId="59" applyFont="1" applyBorder="1" applyAlignment="1">
      <alignment horizontal="center" vertical="top" wrapText="1"/>
      <protection/>
    </xf>
    <xf numFmtId="0" fontId="16" fillId="0" borderId="14" xfId="59" applyFont="1" applyBorder="1" applyAlignment="1">
      <alignment horizontal="center" vertical="top" wrapText="1"/>
      <protection/>
    </xf>
    <xf numFmtId="0" fontId="16" fillId="0" borderId="13" xfId="59" applyFont="1" applyBorder="1" applyAlignment="1">
      <alignment horizontal="center" vertical="top" wrapText="1"/>
      <protection/>
    </xf>
    <xf numFmtId="0" fontId="1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26" fillId="0" borderId="11" xfId="57" applyFont="1" applyBorder="1" applyAlignment="1">
      <alignment horizontal="center" vertical="top" wrapText="1"/>
      <protection/>
    </xf>
    <xf numFmtId="0" fontId="43" fillId="0" borderId="0" xfId="57" applyFont="1" applyAlignment="1">
      <alignment horizontal="center"/>
      <protection/>
    </xf>
    <xf numFmtId="0" fontId="26" fillId="0" borderId="11" xfId="57" applyFont="1" applyBorder="1" applyAlignment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4" fillId="33" borderId="21" xfId="0" applyFont="1" applyFill="1" applyBorder="1" applyAlignment="1">
      <alignment horizontal="center" vertical="top" wrapText="1"/>
    </xf>
    <xf numFmtId="0" fontId="35" fillId="0" borderId="14" xfId="0" applyFont="1" applyBorder="1" applyAlignment="1" quotePrefix="1">
      <alignment horizontal="center" vertical="top" wrapText="1"/>
    </xf>
    <xf numFmtId="0" fontId="0" fillId="33" borderId="14" xfId="0" applyFill="1" applyBorder="1" applyAlignment="1">
      <alignment/>
    </xf>
    <xf numFmtId="0" fontId="72" fillId="0" borderId="11" xfId="59" applyFont="1" applyBorder="1">
      <alignment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11" xfId="57" applyFont="1" applyBorder="1" applyAlignment="1">
      <alignment horizontal="center" vertical="center" wrapText="1"/>
      <protection/>
    </xf>
    <xf numFmtId="2" fontId="0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76" fillId="0" borderId="11" xfId="56" applyFont="1" applyBorder="1" applyAlignment="1">
      <alignment vertical="center"/>
      <protection/>
    </xf>
    <xf numFmtId="0" fontId="46" fillId="0" borderId="11" xfId="57" applyFont="1" applyBorder="1" applyAlignment="1">
      <alignment horizontal="center" vertical="center" wrapText="1"/>
      <protection/>
    </xf>
    <xf numFmtId="0" fontId="46" fillId="0" borderId="11" xfId="57" applyFont="1" applyBorder="1" applyAlignment="1">
      <alignment horizontal="center" vertical="top" wrapText="1"/>
      <protection/>
    </xf>
    <xf numFmtId="0" fontId="46" fillId="0" borderId="12" xfId="57" applyFont="1" applyBorder="1" applyAlignment="1">
      <alignment horizontal="center" vertical="top" wrapText="1"/>
      <protection/>
    </xf>
    <xf numFmtId="0" fontId="19" fillId="0" borderId="11" xfId="57" applyFont="1" applyBorder="1" applyAlignment="1">
      <alignment wrapText="1"/>
      <protection/>
    </xf>
    <xf numFmtId="0" fontId="2" fillId="0" borderId="0" xfId="59" applyFont="1" applyAlignment="1">
      <alignment vertical="top" wrapText="1"/>
      <protection/>
    </xf>
    <xf numFmtId="2" fontId="0" fillId="0" borderId="11" xfId="60" applyNumberFormat="1" applyBorder="1">
      <alignment/>
      <protection/>
    </xf>
    <xf numFmtId="2" fontId="2" fillId="0" borderId="11" xfId="60" applyNumberFormat="1" applyFont="1" applyBorder="1">
      <alignment/>
      <protection/>
    </xf>
    <xf numFmtId="0" fontId="6" fillId="0" borderId="0" xfId="60" applyFont="1" applyAlignment="1">
      <alignment vertical="top" wrapText="1"/>
      <protection/>
    </xf>
    <xf numFmtId="0" fontId="2" fillId="0" borderId="0" xfId="60" applyFont="1" applyAlignment="1">
      <alignment/>
      <protection/>
    </xf>
    <xf numFmtId="0" fontId="0" fillId="0" borderId="0" xfId="60" applyAlignment="1">
      <alignment/>
      <protection/>
    </xf>
    <xf numFmtId="2" fontId="76" fillId="0" borderId="11" xfId="57" applyNumberFormat="1" applyBorder="1">
      <alignment/>
      <protection/>
    </xf>
    <xf numFmtId="2" fontId="92" fillId="0" borderId="11" xfId="57" applyNumberFormat="1" applyFont="1" applyBorder="1">
      <alignment/>
      <protection/>
    </xf>
    <xf numFmtId="0" fontId="2" fillId="33" borderId="0" xfId="0" applyFont="1" applyFill="1" applyAlignment="1">
      <alignment/>
    </xf>
    <xf numFmtId="0" fontId="14" fillId="0" borderId="0" xfId="0" applyFont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92" fillId="0" borderId="11" xfId="57" applyFont="1" applyBorder="1" applyAlignment="1">
      <alignment horizontal="right"/>
      <protection/>
    </xf>
    <xf numFmtId="0" fontId="1" fillId="0" borderId="11" xfId="57" applyFont="1" applyBorder="1" applyAlignment="1">
      <alignment horizontal="right"/>
      <protection/>
    </xf>
    <xf numFmtId="0" fontId="76" fillId="0" borderId="11" xfId="57" applyFont="1" applyBorder="1" applyAlignment="1">
      <alignment horizontal="right"/>
      <protection/>
    </xf>
    <xf numFmtId="2" fontId="19" fillId="0" borderId="11" xfId="57" applyNumberFormat="1" applyFont="1" applyBorder="1" applyAlignment="1">
      <alignment horizontal="right" vertical="top" wrapText="1"/>
      <protection/>
    </xf>
    <xf numFmtId="0" fontId="86" fillId="0" borderId="11" xfId="52" applyBorder="1" applyAlignment="1" applyProtection="1">
      <alignment vertical="center" wrapText="1"/>
      <protection/>
    </xf>
    <xf numFmtId="0" fontId="103" fillId="0" borderId="14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/>
    </xf>
    <xf numFmtId="0" fontId="103" fillId="0" borderId="11" xfId="0" applyFont="1" applyBorder="1" applyAlignment="1">
      <alignment/>
    </xf>
    <xf numFmtId="0" fontId="92" fillId="0" borderId="11" xfId="0" applyFont="1" applyBorder="1" applyAlignment="1">
      <alignment horizontal="center" wrapText="1"/>
    </xf>
    <xf numFmtId="0" fontId="0" fillId="0" borderId="11" xfId="59" applyBorder="1" applyAlignment="1">
      <alignment horizontal="left"/>
      <protection/>
    </xf>
    <xf numFmtId="0" fontId="2" fillId="0" borderId="14" xfId="59" applyFont="1" applyBorder="1">
      <alignment/>
      <protection/>
    </xf>
    <xf numFmtId="0" fontId="2" fillId="0" borderId="13" xfId="59" applyFont="1" applyBorder="1">
      <alignment/>
      <protection/>
    </xf>
    <xf numFmtId="0" fontId="0" fillId="0" borderId="0" xfId="59" applyAlignment="1">
      <alignment/>
      <protection/>
    </xf>
    <xf numFmtId="0" fontId="0" fillId="0" borderId="11" xfId="0" applyFont="1" applyFill="1" applyBorder="1" applyAlignment="1" quotePrefix="1">
      <alignment horizontal="left" vertical="top" wrapText="1"/>
    </xf>
    <xf numFmtId="1" fontId="34" fillId="0" borderId="11" xfId="0" applyNumberFormat="1" applyFont="1" applyFill="1" applyBorder="1" applyAlignment="1" quotePrefix="1">
      <alignment horizontal="right" vertical="top" wrapText="1"/>
    </xf>
    <xf numFmtId="0" fontId="35" fillId="0" borderId="11" xfId="0" applyFont="1" applyFill="1" applyBorder="1" applyAlignment="1" quotePrefix="1">
      <alignment horizontal="center" vertical="top" wrapText="1"/>
    </xf>
    <xf numFmtId="1" fontId="33" fillId="0" borderId="11" xfId="0" applyNumberFormat="1" applyFont="1" applyFill="1" applyBorder="1" applyAlignment="1" quotePrefix="1">
      <alignment horizontal="right" vertical="top" wrapText="1"/>
    </xf>
    <xf numFmtId="0" fontId="35" fillId="0" borderId="11" xfId="0" applyFont="1" applyFill="1" applyBorder="1" applyAlignment="1" quotePrefix="1">
      <alignment horizontal="right" vertical="top" wrapText="1"/>
    </xf>
    <xf numFmtId="0" fontId="0" fillId="0" borderId="11" xfId="59" applyFill="1" applyBorder="1">
      <alignment/>
      <protection/>
    </xf>
    <xf numFmtId="1" fontId="35" fillId="0" borderId="11" xfId="0" applyNumberFormat="1" applyFont="1" applyFill="1" applyBorder="1" applyAlignment="1" quotePrefix="1">
      <alignment horizontal="right" vertical="top" wrapText="1"/>
    </xf>
    <xf numFmtId="0" fontId="33" fillId="0" borderId="11" xfId="0" applyFont="1" applyFill="1" applyBorder="1" applyAlignment="1" quotePrefix="1">
      <alignment horizontal="right" vertical="top" wrapText="1"/>
    </xf>
    <xf numFmtId="0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right"/>
    </xf>
    <xf numFmtId="1" fontId="2" fillId="0" borderId="11" xfId="0" applyNumberFormat="1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Alignment="1">
      <alignment/>
    </xf>
    <xf numFmtId="0" fontId="2" fillId="0" borderId="11" xfId="57" applyFont="1" applyBorder="1" applyAlignment="1">
      <alignment horizont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top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105" fillId="0" borderId="11" xfId="56" applyFont="1" applyBorder="1">
      <alignment/>
      <protection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2" fillId="0" borderId="0" xfId="58" applyFont="1" applyAlignment="1">
      <alignment vertical="top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1" xfId="57" applyFont="1" applyBorder="1" applyAlignment="1">
      <alignment horizontal="right" vertical="center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 applyAlignment="1">
      <alignment vertical="top" wrapText="1"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vertical="top" wrapText="1"/>
      <protection/>
    </xf>
    <xf numFmtId="0" fontId="106" fillId="0" borderId="11" xfId="0" applyFont="1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0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" fontId="0" fillId="0" borderId="11" xfId="59" applyNumberFormat="1" applyBorder="1">
      <alignment/>
      <protection/>
    </xf>
    <xf numFmtId="1" fontId="2" fillId="0" borderId="11" xfId="59" applyNumberFormat="1" applyFont="1" applyBorder="1">
      <alignment/>
      <protection/>
    </xf>
    <xf numFmtId="0" fontId="0" fillId="0" borderId="0" xfId="0" applyAlignment="1">
      <alignment/>
    </xf>
    <xf numFmtId="1" fontId="0" fillId="0" borderId="0" xfId="59" applyNumberFormat="1">
      <alignment/>
      <protection/>
    </xf>
    <xf numFmtId="0" fontId="2" fillId="0" borderId="11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11" xfId="57" applyFont="1" applyBorder="1" applyAlignment="1">
      <alignment horizontal="center"/>
      <protection/>
    </xf>
    <xf numFmtId="0" fontId="12" fillId="0" borderId="11" xfId="57" applyFont="1" applyBorder="1">
      <alignment/>
      <protection/>
    </xf>
    <xf numFmtId="0" fontId="12" fillId="0" borderId="11" xfId="57" applyFont="1" applyBorder="1" applyAlignment="1">
      <alignment horizontal="center" vertical="top" wrapText="1"/>
      <protection/>
    </xf>
    <xf numFmtId="0" fontId="12" fillId="0" borderId="11" xfId="57" applyFont="1" applyBorder="1" applyAlignment="1">
      <alignment vertical="top" wrapText="1"/>
      <protection/>
    </xf>
    <xf numFmtId="0" fontId="14" fillId="0" borderId="11" xfId="57" applyFont="1" applyBorder="1" applyAlignment="1">
      <alignment horizontal="center" vertical="top" wrapText="1"/>
      <protection/>
    </xf>
    <xf numFmtId="0" fontId="14" fillId="0" borderId="11" xfId="57" applyFont="1" applyBorder="1" applyAlignment="1">
      <alignment vertical="top" wrapText="1"/>
      <protection/>
    </xf>
    <xf numFmtId="0" fontId="12" fillId="0" borderId="11" xfId="62" applyFont="1" applyBorder="1" applyAlignment="1">
      <alignment horizontal="center"/>
      <protection/>
    </xf>
    <xf numFmtId="0" fontId="12" fillId="0" borderId="11" xfId="62" applyFont="1" applyBorder="1">
      <alignment/>
      <protection/>
    </xf>
    <xf numFmtId="0" fontId="12" fillId="0" borderId="11" xfId="62" applyFont="1" applyBorder="1" applyAlignment="1">
      <alignment horizontal="center" vertical="top" wrapText="1"/>
      <protection/>
    </xf>
    <xf numFmtId="0" fontId="12" fillId="0" borderId="11" xfId="62" applyFont="1" applyBorder="1" applyAlignment="1">
      <alignment vertical="top" wrapText="1"/>
      <protection/>
    </xf>
    <xf numFmtId="0" fontId="14" fillId="0" borderId="11" xfId="62" applyFont="1" applyBorder="1" applyAlignment="1">
      <alignment horizontal="center" vertical="top" wrapText="1"/>
      <protection/>
    </xf>
    <xf numFmtId="0" fontId="14" fillId="0" borderId="11" xfId="62" applyFont="1" applyBorder="1" applyAlignment="1">
      <alignment vertical="top" wrapText="1"/>
      <protection/>
    </xf>
    <xf numFmtId="10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2" fillId="0" borderId="14" xfId="0" applyFont="1" applyBorder="1" applyAlignment="1">
      <alignment/>
    </xf>
    <xf numFmtId="1" fontId="0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07" fillId="0" borderId="11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" fillId="0" borderId="0" xfId="58" applyFont="1" applyAlignment="1">
      <alignment vertical="center"/>
      <protection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2" fontId="0" fillId="0" borderId="11" xfId="57" applyNumberFormat="1" applyFont="1" applyBorder="1">
      <alignment/>
      <protection/>
    </xf>
    <xf numFmtId="1" fontId="0" fillId="0" borderId="11" xfId="57" applyNumberFormat="1" applyFont="1" applyBorder="1" applyAlignment="1">
      <alignment horizontal="center"/>
      <protection/>
    </xf>
    <xf numFmtId="2" fontId="0" fillId="0" borderId="11" xfId="57" applyNumberFormat="1" applyFont="1" applyBorder="1" applyAlignment="1">
      <alignment/>
      <protection/>
    </xf>
    <xf numFmtId="2" fontId="0" fillId="33" borderId="11" xfId="57" applyNumberFormat="1" applyFont="1" applyFill="1" applyBorder="1" applyAlignment="1">
      <alignment horizontal="center"/>
      <protection/>
    </xf>
    <xf numFmtId="2" fontId="0" fillId="0" borderId="11" xfId="57" applyNumberFormat="1" applyFont="1" applyBorder="1" applyAlignment="1">
      <alignment horizontal="right"/>
      <protection/>
    </xf>
    <xf numFmtId="0" fontId="108" fillId="0" borderId="11" xfId="57" applyFont="1" applyBorder="1" applyAlignment="1">
      <alignment horizontal="center"/>
      <protection/>
    </xf>
    <xf numFmtId="0" fontId="108" fillId="0" borderId="11" xfId="0" applyFont="1" applyBorder="1" applyAlignment="1">
      <alignment/>
    </xf>
    <xf numFmtId="2" fontId="108" fillId="0" borderId="11" xfId="57" applyNumberFormat="1" applyFont="1" applyBorder="1">
      <alignment/>
      <protection/>
    </xf>
    <xf numFmtId="1" fontId="108" fillId="0" borderId="11" xfId="57" applyNumberFormat="1" applyFont="1" applyBorder="1" applyAlignment="1">
      <alignment horizontal="center"/>
      <protection/>
    </xf>
    <xf numFmtId="2" fontId="108" fillId="0" borderId="11" xfId="57" applyNumberFormat="1" applyFont="1" applyBorder="1" applyAlignment="1">
      <alignment/>
      <protection/>
    </xf>
    <xf numFmtId="2" fontId="108" fillId="33" borderId="11" xfId="57" applyNumberFormat="1" applyFont="1" applyFill="1" applyBorder="1" applyAlignment="1">
      <alignment horizontal="center"/>
      <protection/>
    </xf>
    <xf numFmtId="2" fontId="108" fillId="0" borderId="11" xfId="57" applyNumberFormat="1" applyFont="1" applyBorder="1" applyAlignment="1">
      <alignment horizontal="right"/>
      <protection/>
    </xf>
    <xf numFmtId="0" fontId="108" fillId="0" borderId="14" xfId="0" applyFont="1" applyBorder="1" applyAlignment="1">
      <alignment/>
    </xf>
    <xf numFmtId="2" fontId="0" fillId="0" borderId="11" xfId="57" applyNumberFormat="1" applyFont="1" applyFill="1" applyBorder="1" applyAlignment="1">
      <alignment/>
      <protection/>
    </xf>
    <xf numFmtId="2" fontId="0" fillId="0" borderId="11" xfId="57" applyNumberFormat="1" applyFont="1" applyBorder="1" applyAlignment="1">
      <alignment vertical="top" wrapText="1"/>
      <protection/>
    </xf>
    <xf numFmtId="2" fontId="0" fillId="0" borderId="11" xfId="57" applyNumberFormat="1" applyFont="1" applyBorder="1" applyAlignment="1">
      <alignment vertical="center" wrapText="1"/>
      <protection/>
    </xf>
    <xf numFmtId="2" fontId="2" fillId="0" borderId="11" xfId="57" applyNumberFormat="1" applyFont="1" applyBorder="1">
      <alignment/>
      <protection/>
    </xf>
    <xf numFmtId="2" fontId="2" fillId="0" borderId="11" xfId="57" applyNumberFormat="1" applyFont="1" applyBorder="1" applyAlignment="1">
      <alignment/>
      <protection/>
    </xf>
    <xf numFmtId="2" fontId="2" fillId="33" borderId="11" xfId="57" applyNumberFormat="1" applyFont="1" applyFill="1" applyBorder="1" applyAlignment="1">
      <alignment horizontal="center"/>
      <protection/>
    </xf>
    <xf numFmtId="2" fontId="2" fillId="0" borderId="11" xfId="57" applyNumberFormat="1" applyFont="1" applyBorder="1" applyAlignment="1">
      <alignment horizontal="right"/>
      <protection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center"/>
    </xf>
    <xf numFmtId="2" fontId="2" fillId="35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/>
    </xf>
    <xf numFmtId="0" fontId="106" fillId="0" borderId="11" xfId="0" applyFont="1" applyBorder="1" applyAlignment="1">
      <alignment horizontal="center"/>
    </xf>
    <xf numFmtId="2" fontId="106" fillId="0" borderId="11" xfId="0" applyNumberFormat="1" applyFont="1" applyBorder="1" applyAlignment="1">
      <alignment/>
    </xf>
    <xf numFmtId="2" fontId="106" fillId="33" borderId="11" xfId="0" applyNumberFormat="1" applyFont="1" applyFill="1" applyBorder="1" applyAlignment="1">
      <alignment/>
    </xf>
    <xf numFmtId="0" fontId="106" fillId="33" borderId="11" xfId="0" applyFont="1" applyFill="1" applyBorder="1" applyAlignment="1">
      <alignment/>
    </xf>
    <xf numFmtId="2" fontId="107" fillId="0" borderId="11" xfId="0" applyNumberFormat="1" applyFont="1" applyBorder="1" applyAlignment="1">
      <alignment/>
    </xf>
    <xf numFmtId="2" fontId="107" fillId="33" borderId="11" xfId="0" applyNumberFormat="1" applyFont="1" applyFill="1" applyBorder="1" applyAlignment="1">
      <alignment/>
    </xf>
    <xf numFmtId="0" fontId="107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 vertical="top" wrapText="1"/>
    </xf>
    <xf numFmtId="0" fontId="94" fillId="0" borderId="0" xfId="0" applyFont="1" applyFill="1" applyBorder="1" applyAlignment="1">
      <alignment horizontal="center"/>
    </xf>
    <xf numFmtId="0" fontId="106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107" fillId="0" borderId="0" xfId="0" applyFont="1" applyBorder="1" applyAlignment="1">
      <alignment/>
    </xf>
    <xf numFmtId="0" fontId="2" fillId="0" borderId="11" xfId="60" applyFont="1" applyFill="1" applyBorder="1" applyAlignment="1">
      <alignment horizontal="center"/>
      <protection/>
    </xf>
    <xf numFmtId="0" fontId="2" fillId="0" borderId="11" xfId="60" applyFont="1" applyFill="1" applyBorder="1" applyAlignment="1">
      <alignment horizontal="left"/>
      <protection/>
    </xf>
    <xf numFmtId="0" fontId="0" fillId="0" borderId="11" xfId="60" applyFill="1" applyBorder="1">
      <alignment/>
      <protection/>
    </xf>
    <xf numFmtId="2" fontId="0" fillId="0" borderId="11" xfId="60" applyNumberFormat="1" applyFill="1" applyBorder="1">
      <alignment/>
      <protection/>
    </xf>
    <xf numFmtId="0" fontId="0" fillId="0" borderId="0" xfId="60" applyFill="1">
      <alignment/>
      <protection/>
    </xf>
    <xf numFmtId="2" fontId="106" fillId="0" borderId="11" xfId="0" applyNumberFormat="1" applyFont="1" applyFill="1" applyBorder="1" applyAlignment="1">
      <alignment horizontal="right"/>
    </xf>
    <xf numFmtId="2" fontId="107" fillId="0" borderId="11" xfId="0" applyNumberFormat="1" applyFont="1" applyFill="1" applyBorder="1" applyAlignment="1">
      <alignment horizontal="right"/>
    </xf>
    <xf numFmtId="2" fontId="16" fillId="0" borderId="11" xfId="0" applyNumberFormat="1" applyFont="1" applyBorder="1" applyAlignment="1">
      <alignment horizontal="right"/>
    </xf>
    <xf numFmtId="2" fontId="109" fillId="0" borderId="11" xfId="0" applyNumberFormat="1" applyFont="1" applyFill="1" applyBorder="1" applyAlignment="1">
      <alignment horizontal="right"/>
    </xf>
    <xf numFmtId="0" fontId="2" fillId="0" borderId="0" xfId="61" applyFont="1" applyAlignment="1">
      <alignment/>
      <protection/>
    </xf>
    <xf numFmtId="0" fontId="12" fillId="0" borderId="11" xfId="61" applyFont="1" applyBorder="1" applyAlignment="1">
      <alignment horizontal="right" vertical="top" wrapText="1"/>
      <protection/>
    </xf>
    <xf numFmtId="2" fontId="12" fillId="0" borderId="11" xfId="61" applyNumberFormat="1" applyFont="1" applyBorder="1" applyAlignment="1">
      <alignment horizontal="right" vertical="top" wrapText="1"/>
      <protection/>
    </xf>
    <xf numFmtId="14" fontId="12" fillId="0" borderId="11" xfId="61" applyNumberFormat="1" applyFont="1" applyBorder="1" applyAlignment="1">
      <alignment horizontal="right" vertical="top" wrapText="1"/>
      <protection/>
    </xf>
    <xf numFmtId="14" fontId="12" fillId="0" borderId="11" xfId="61" applyNumberFormat="1" applyFont="1" applyBorder="1" applyAlignment="1">
      <alignment horizontal="center" vertical="top" wrapText="1"/>
      <protection/>
    </xf>
    <xf numFmtId="14" fontId="0" fillId="0" borderId="11" xfId="61" applyNumberFormat="1" applyFont="1" applyBorder="1" applyAlignment="1">
      <alignment horizontal="center" vertical="top" wrapText="1"/>
      <protection/>
    </xf>
    <xf numFmtId="14" fontId="47" fillId="0" borderId="11" xfId="61" applyNumberFormat="1" applyFont="1" applyBorder="1" applyAlignment="1">
      <alignment horizontal="center" vertical="top" wrapText="1"/>
      <protection/>
    </xf>
    <xf numFmtId="0" fontId="0" fillId="0" borderId="11" xfId="61" applyFont="1" applyBorder="1" applyAlignment="1">
      <alignment horizontal="center" vertical="top" wrapText="1"/>
      <protection/>
    </xf>
    <xf numFmtId="183" fontId="106" fillId="0" borderId="11" xfId="0" applyNumberFormat="1" applyFont="1" applyBorder="1" applyAlignment="1">
      <alignment/>
    </xf>
    <xf numFmtId="0" fontId="106" fillId="0" borderId="14" xfId="0" applyFont="1" applyBorder="1" applyAlignment="1">
      <alignment/>
    </xf>
    <xf numFmtId="183" fontId="107" fillId="0" borderId="11" xfId="0" applyNumberFormat="1" applyFont="1" applyBorder="1" applyAlignment="1">
      <alignment/>
    </xf>
    <xf numFmtId="0" fontId="107" fillId="0" borderId="14" xfId="0" applyFont="1" applyBorder="1" applyAlignment="1">
      <alignment/>
    </xf>
    <xf numFmtId="2" fontId="106" fillId="0" borderId="11" xfId="0" applyNumberFormat="1" applyFont="1" applyFill="1" applyBorder="1" applyAlignment="1">
      <alignment/>
    </xf>
    <xf numFmtId="0" fontId="106" fillId="0" borderId="11" xfId="57" applyFont="1" applyBorder="1">
      <alignment/>
      <protection/>
    </xf>
    <xf numFmtId="0" fontId="106" fillId="0" borderId="0" xfId="0" applyFont="1" applyAlignment="1">
      <alignment/>
    </xf>
    <xf numFmtId="0" fontId="0" fillId="0" borderId="11" xfId="0" applyFont="1" applyBorder="1" applyAlignment="1" quotePrefix="1">
      <alignment horizontal="center" vertical="top" wrapText="1"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1" xfId="0" applyFont="1" applyBorder="1" applyAlignment="1" quotePrefix="1">
      <alignment horizontal="center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16" fillId="0" borderId="18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21" xfId="61" applyFont="1" applyBorder="1" applyAlignment="1">
      <alignment horizontal="center" vertical="top" wrapText="1"/>
      <protection/>
    </xf>
    <xf numFmtId="0" fontId="14" fillId="0" borderId="22" xfId="61" applyFont="1" applyBorder="1" applyAlignment="1">
      <alignment horizontal="center" vertical="top" wrapText="1"/>
      <protection/>
    </xf>
    <xf numFmtId="0" fontId="14" fillId="0" borderId="23" xfId="61" applyFont="1" applyBorder="1" applyAlignment="1">
      <alignment horizontal="center" vertical="top" wrapText="1"/>
      <protection/>
    </xf>
    <xf numFmtId="0" fontId="14" fillId="0" borderId="17" xfId="61" applyFont="1" applyBorder="1" applyAlignment="1">
      <alignment horizontal="center" vertical="top" wrapText="1"/>
      <protection/>
    </xf>
    <xf numFmtId="0" fontId="14" fillId="0" borderId="16" xfId="61" applyFont="1" applyBorder="1" applyAlignment="1">
      <alignment horizontal="center" vertical="top" wrapText="1"/>
      <protection/>
    </xf>
    <xf numFmtId="0" fontId="14" fillId="0" borderId="24" xfId="61" applyFont="1" applyBorder="1" applyAlignment="1">
      <alignment horizontal="center" vertical="top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center" wrapText="1"/>
      <protection/>
    </xf>
    <xf numFmtId="0" fontId="14" fillId="0" borderId="22" xfId="61" applyFont="1" applyBorder="1" applyAlignment="1">
      <alignment horizontal="center" vertical="center" wrapText="1"/>
      <protection/>
    </xf>
    <xf numFmtId="0" fontId="14" fillId="0" borderId="23" xfId="61" applyFont="1" applyBorder="1" applyAlignment="1">
      <alignment horizontal="center" vertical="center" wrapText="1"/>
      <protection/>
    </xf>
    <xf numFmtId="0" fontId="14" fillId="0" borderId="17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24" xfId="61" applyFont="1" applyBorder="1" applyAlignment="1">
      <alignment horizontal="center" vertical="center" wrapText="1"/>
      <protection/>
    </xf>
    <xf numFmtId="0" fontId="11" fillId="0" borderId="14" xfId="61" applyFont="1" applyBorder="1" applyAlignment="1">
      <alignment horizontal="center" vertical="top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5" fillId="0" borderId="0" xfId="59" applyFont="1" applyAlignment="1">
      <alignment horizontal="center"/>
      <protection/>
    </xf>
    <xf numFmtId="0" fontId="30" fillId="0" borderId="0" xfId="59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0" fontId="16" fillId="0" borderId="16" xfId="61" applyFont="1" applyBorder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4" fillId="0" borderId="0" xfId="58" applyFont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07" fillId="0" borderId="14" xfId="0" applyFont="1" applyBorder="1" applyAlignment="1">
      <alignment horizontal="center"/>
    </xf>
    <xf numFmtId="0" fontId="107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top" wrapText="1"/>
      <protection/>
    </xf>
    <xf numFmtId="0" fontId="2" fillId="33" borderId="10" xfId="57" applyFont="1" applyFill="1" applyBorder="1" applyAlignment="1">
      <alignment horizontal="center" vertical="top" wrapText="1"/>
      <protection/>
    </xf>
    <xf numFmtId="0" fontId="2" fillId="33" borderId="19" xfId="57" applyFont="1" applyFill="1" applyBorder="1" applyAlignment="1">
      <alignment horizontal="center" vertical="top" wrapText="1"/>
      <protection/>
    </xf>
    <xf numFmtId="0" fontId="2" fillId="33" borderId="12" xfId="57" applyFont="1" applyFill="1" applyBorder="1" applyAlignment="1">
      <alignment horizontal="center" vertical="top" wrapText="1"/>
      <protection/>
    </xf>
    <xf numFmtId="0" fontId="2" fillId="0" borderId="14" xfId="57" applyFont="1" applyBorder="1" applyAlignment="1">
      <alignment horizontal="center"/>
      <protection/>
    </xf>
    <xf numFmtId="0" fontId="2" fillId="0" borderId="15" xfId="57" applyFont="1" applyBorder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9" xfId="57" applyFont="1" applyBorder="1" applyAlignment="1">
      <alignment horizontal="center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2" fontId="0" fillId="0" borderId="11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19" xfId="0" applyNumberFormat="1" applyFont="1" applyBorder="1" applyAlignment="1">
      <alignment vertical="center" wrapText="1"/>
    </xf>
    <xf numFmtId="2" fontId="0" fillId="0" borderId="12" xfId="0" applyNumberFormat="1" applyFont="1" applyBorder="1" applyAlignment="1">
      <alignment vertical="center" wrapText="1"/>
    </xf>
    <xf numFmtId="2" fontId="0" fillId="0" borderId="11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01" fillId="0" borderId="0" xfId="0" applyFont="1" applyBorder="1" applyAlignment="1">
      <alignment horizontal="center" vertical="top"/>
    </xf>
    <xf numFmtId="0" fontId="97" fillId="0" borderId="1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/>
    </xf>
    <xf numFmtId="0" fontId="97" fillId="0" borderId="10" xfId="0" applyFont="1" applyBorder="1" applyAlignment="1">
      <alignment horizontal="center" vertical="top" wrapText="1"/>
    </xf>
    <xf numFmtId="0" fontId="97" fillId="0" borderId="19" xfId="0" applyFont="1" applyBorder="1" applyAlignment="1">
      <alignment horizontal="center" vertical="top" wrapText="1"/>
    </xf>
    <xf numFmtId="0" fontId="97" fillId="0" borderId="12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right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2" fillId="33" borderId="10" xfId="57" applyFont="1" applyFill="1" applyBorder="1" applyAlignment="1" quotePrefix="1">
      <alignment horizontal="center" vertical="center" wrapText="1"/>
      <protection/>
    </xf>
    <xf numFmtId="0" fontId="2" fillId="33" borderId="12" xfId="57" applyFont="1" applyFill="1" applyBorder="1" applyAlignment="1" quotePrefix="1">
      <alignment horizontal="center" vertical="center" wrapText="1"/>
      <protection/>
    </xf>
    <xf numFmtId="0" fontId="2" fillId="33" borderId="14" xfId="57" applyFont="1" applyFill="1" applyBorder="1" applyAlignment="1" quotePrefix="1">
      <alignment horizontal="center" vertical="center" wrapText="1"/>
      <protection/>
    </xf>
    <xf numFmtId="0" fontId="2" fillId="33" borderId="18" xfId="57" applyFont="1" applyFill="1" applyBorder="1" applyAlignment="1" quotePrefix="1">
      <alignment horizontal="center" vertical="center" wrapText="1"/>
      <protection/>
    </xf>
    <xf numFmtId="0" fontId="2" fillId="33" borderId="15" xfId="57" applyFont="1" applyFill="1" applyBorder="1" applyAlignment="1" quotePrefix="1">
      <alignment horizontal="center" vertical="center" wrapText="1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8" xfId="57" applyFont="1" applyBorder="1" applyAlignment="1">
      <alignment horizontal="left" vertical="center"/>
      <protection/>
    </xf>
    <xf numFmtId="0" fontId="2" fillId="0" borderId="15" xfId="57" applyFont="1" applyBorder="1" applyAlignment="1">
      <alignment horizontal="left" vertic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92" fillId="0" borderId="11" xfId="0" applyFont="1" applyBorder="1" applyAlignment="1">
      <alignment horizontal="center" vertical="top" wrapText="1"/>
    </xf>
    <xf numFmtId="0" fontId="16" fillId="33" borderId="16" xfId="0" applyFont="1" applyFill="1" applyBorder="1" applyAlignment="1">
      <alignment horizontal="right"/>
    </xf>
    <xf numFmtId="0" fontId="92" fillId="33" borderId="14" xfId="0" applyFont="1" applyFill="1" applyBorder="1" applyAlignment="1">
      <alignment horizontal="center" vertical="top" wrapText="1"/>
    </xf>
    <xf numFmtId="0" fontId="92" fillId="33" borderId="18" xfId="0" applyFont="1" applyFill="1" applyBorder="1" applyAlignment="1">
      <alignment horizontal="center" vertical="top" wrapText="1"/>
    </xf>
    <xf numFmtId="0" fontId="92" fillId="33" borderId="15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44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6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2" fillId="0" borderId="14" xfId="59" applyFont="1" applyBorder="1" applyAlignment="1">
      <alignment horizontal="center" vertical="top"/>
      <protection/>
    </xf>
    <xf numFmtId="0" fontId="2" fillId="0" borderId="18" xfId="59" applyFont="1" applyBorder="1" applyAlignment="1">
      <alignment horizontal="center" vertical="top"/>
      <protection/>
    </xf>
    <xf numFmtId="0" fontId="2" fillId="0" borderId="11" xfId="59" applyFont="1" applyBorder="1" applyAlignment="1">
      <alignment horizontal="center" vertical="top"/>
      <protection/>
    </xf>
    <xf numFmtId="0" fontId="0" fillId="0" borderId="0" xfId="0" applyAlignment="1">
      <alignment horizontal="left"/>
    </xf>
    <xf numFmtId="0" fontId="2" fillId="0" borderId="1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6" fillId="0" borderId="14" xfId="59" applyFont="1" applyBorder="1" applyAlignment="1">
      <alignment horizontal="center" vertical="top"/>
      <protection/>
    </xf>
    <xf numFmtId="0" fontId="6" fillId="0" borderId="18" xfId="59" applyFont="1" applyBorder="1" applyAlignment="1">
      <alignment horizontal="center" vertical="top"/>
      <protection/>
    </xf>
    <xf numFmtId="0" fontId="6" fillId="0" borderId="26" xfId="59" applyFont="1" applyBorder="1" applyAlignment="1">
      <alignment horizontal="center" vertical="top"/>
      <protection/>
    </xf>
    <xf numFmtId="0" fontId="4" fillId="0" borderId="0" xfId="59" applyFont="1" applyAlignment="1">
      <alignment horizontal="center"/>
      <protection/>
    </xf>
    <xf numFmtId="0" fontId="0" fillId="0" borderId="0" xfId="59" applyAlignment="1">
      <alignment horizontal="left"/>
      <protection/>
    </xf>
    <xf numFmtId="0" fontId="2" fillId="0" borderId="14" xfId="59" applyFont="1" applyBorder="1" applyAlignment="1">
      <alignment horizontal="center" vertical="top" wrapText="1"/>
      <protection/>
    </xf>
    <xf numFmtId="0" fontId="2" fillId="0" borderId="18" xfId="59" applyFont="1" applyBorder="1" applyAlignment="1">
      <alignment horizontal="center" vertical="top" wrapText="1"/>
      <protection/>
    </xf>
    <xf numFmtId="0" fontId="2" fillId="0" borderId="15" xfId="59" applyFont="1" applyBorder="1" applyAlignment="1">
      <alignment horizontal="center" vertical="top" wrapText="1"/>
      <protection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wrapText="1"/>
    </xf>
    <xf numFmtId="0" fontId="14" fillId="0" borderId="0" xfId="57" applyFont="1" applyAlignment="1">
      <alignment horizontal="center"/>
      <protection/>
    </xf>
    <xf numFmtId="0" fontId="34" fillId="0" borderId="19" xfId="0" applyFont="1" applyBorder="1" applyAlignment="1">
      <alignment horizontal="center" vertical="top" wrapText="1"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0" borderId="0" xfId="57" applyFont="1" applyAlignment="1">
      <alignment horizontal="right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/>
      <protection/>
    </xf>
    <xf numFmtId="0" fontId="110" fillId="0" borderId="0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center" vertical="top"/>
    </xf>
    <xf numFmtId="0" fontId="97" fillId="0" borderId="21" xfId="0" applyFont="1" applyBorder="1" applyAlignment="1">
      <alignment horizontal="center" vertical="top" wrapText="1"/>
    </xf>
    <xf numFmtId="0" fontId="97" fillId="0" borderId="22" xfId="0" applyFont="1" applyBorder="1" applyAlignment="1">
      <alignment horizontal="center" vertical="top" wrapText="1"/>
    </xf>
    <xf numFmtId="0" fontId="97" fillId="0" borderId="23" xfId="0" applyFont="1" applyBorder="1" applyAlignment="1">
      <alignment horizontal="center" vertical="top" wrapText="1"/>
    </xf>
    <xf numFmtId="0" fontId="97" fillId="0" borderId="20" xfId="0" applyFont="1" applyBorder="1" applyAlignment="1">
      <alignment horizontal="center" vertical="top" wrapText="1"/>
    </xf>
    <xf numFmtId="0" fontId="97" fillId="0" borderId="0" xfId="0" applyFont="1" applyBorder="1" applyAlignment="1">
      <alignment horizontal="center" vertical="top" wrapText="1"/>
    </xf>
    <xf numFmtId="0" fontId="97" fillId="0" borderId="25" xfId="0" applyFont="1" applyBorder="1" applyAlignment="1">
      <alignment horizontal="center" vertical="top" wrapText="1"/>
    </xf>
    <xf numFmtId="0" fontId="101" fillId="0" borderId="0" xfId="0" applyFont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42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 vertical="top" wrapText="1"/>
      <protection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4" xfId="57" applyFont="1" applyBorder="1" applyAlignment="1">
      <alignment horizontal="center" vertical="top" wrapText="1"/>
      <protection/>
    </xf>
    <xf numFmtId="0" fontId="21" fillId="0" borderId="18" xfId="57" applyFont="1" applyBorder="1" applyAlignment="1">
      <alignment horizontal="center" vertical="top" wrapText="1"/>
      <protection/>
    </xf>
    <xf numFmtId="0" fontId="21" fillId="0" borderId="23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21" fillId="0" borderId="15" xfId="57" applyFont="1" applyBorder="1" applyAlignment="1">
      <alignment horizontal="center" vertical="top" wrapText="1"/>
      <protection/>
    </xf>
    <xf numFmtId="0" fontId="21" fillId="0" borderId="21" xfId="57" applyFont="1" applyBorder="1" applyAlignment="1">
      <alignment horizontal="center" vertical="center" wrapText="1"/>
      <protection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23" xfId="57" applyFont="1" applyBorder="1" applyAlignment="1">
      <alignment horizontal="center" vertical="center" wrapText="1"/>
      <protection/>
    </xf>
    <xf numFmtId="0" fontId="21" fillId="0" borderId="20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 wrapText="1"/>
      <protection/>
    </xf>
    <xf numFmtId="0" fontId="21" fillId="0" borderId="25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24" xfId="57" applyFont="1" applyBorder="1" applyAlignment="1">
      <alignment horizontal="center" vertical="center" wrapText="1"/>
      <protection/>
    </xf>
    <xf numFmtId="0" fontId="28" fillId="0" borderId="0" xfId="57" applyFont="1" applyAlignment="1">
      <alignment horizontal="center"/>
      <protection/>
    </xf>
    <xf numFmtId="0" fontId="17" fillId="0" borderId="11" xfId="57" applyFont="1" applyBorder="1" applyAlignment="1">
      <alignment horizontal="center" vertical="top" wrapText="1"/>
      <protection/>
    </xf>
    <xf numFmtId="0" fontId="20" fillId="0" borderId="11" xfId="57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20" fillId="0" borderId="10" xfId="57" applyFont="1" applyBorder="1" applyAlignment="1">
      <alignment horizontal="center" vertical="top" wrapText="1"/>
      <protection/>
    </xf>
    <xf numFmtId="0" fontId="20" fillId="0" borderId="12" xfId="57" applyFont="1" applyBorder="1" applyAlignment="1">
      <alignment horizontal="center" vertical="top" wrapText="1"/>
      <protection/>
    </xf>
    <xf numFmtId="0" fontId="17" fillId="0" borderId="14" xfId="57" applyFont="1" applyBorder="1" applyAlignment="1">
      <alignment horizontal="center" vertical="top" wrapText="1"/>
      <protection/>
    </xf>
    <xf numFmtId="0" fontId="17" fillId="0" borderId="18" xfId="57" applyFont="1" applyBorder="1" applyAlignment="1">
      <alignment horizontal="center" vertical="top" wrapText="1"/>
      <protection/>
    </xf>
    <xf numFmtId="49" fontId="18" fillId="0" borderId="21" xfId="57" applyNumberFormat="1" applyFont="1" applyBorder="1" applyAlignment="1">
      <alignment horizontal="center" vertical="center" wrapText="1"/>
      <protection/>
    </xf>
    <xf numFmtId="49" fontId="18" fillId="0" borderId="22" xfId="57" applyNumberFormat="1" applyFont="1" applyBorder="1" applyAlignment="1">
      <alignment horizontal="center" vertical="center" wrapText="1"/>
      <protection/>
    </xf>
    <xf numFmtId="49" fontId="18" fillId="0" borderId="23" xfId="57" applyNumberFormat="1" applyFont="1" applyBorder="1" applyAlignment="1">
      <alignment horizontal="center" vertical="center" wrapText="1"/>
      <protection/>
    </xf>
    <xf numFmtId="49" fontId="18" fillId="0" borderId="20" xfId="57" applyNumberFormat="1" applyFont="1" applyBorder="1" applyAlignment="1">
      <alignment horizontal="center" vertical="center" wrapText="1"/>
      <protection/>
    </xf>
    <xf numFmtId="49" fontId="18" fillId="0" borderId="0" xfId="57" applyNumberFormat="1" applyFont="1" applyBorder="1" applyAlignment="1">
      <alignment horizontal="center" vertical="center" wrapText="1"/>
      <protection/>
    </xf>
    <xf numFmtId="49" fontId="18" fillId="0" borderId="25" xfId="57" applyNumberFormat="1" applyFont="1" applyBorder="1" applyAlignment="1">
      <alignment horizontal="center" vertical="center" wrapText="1"/>
      <protection/>
    </xf>
    <xf numFmtId="49" fontId="18" fillId="0" borderId="17" xfId="57" applyNumberFormat="1" applyFont="1" applyBorder="1" applyAlignment="1">
      <alignment horizontal="center" vertical="center" wrapText="1"/>
      <protection/>
    </xf>
    <xf numFmtId="49" fontId="18" fillId="0" borderId="16" xfId="57" applyNumberFormat="1" applyFont="1" applyBorder="1" applyAlignment="1">
      <alignment horizontal="center" vertical="center" wrapText="1"/>
      <protection/>
    </xf>
    <xf numFmtId="49" fontId="18" fillId="0" borderId="24" xfId="57" applyNumberFormat="1" applyFont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vertical="top" wrapText="1"/>
      <protection/>
    </xf>
    <xf numFmtId="0" fontId="19" fillId="0" borderId="12" xfId="57" applyFont="1" applyBorder="1" applyAlignment="1">
      <alignment horizontal="center" vertical="top" wrapText="1"/>
      <protection/>
    </xf>
    <xf numFmtId="0" fontId="19" fillId="0" borderId="14" xfId="57" applyFont="1" applyBorder="1" applyAlignment="1">
      <alignment horizontal="center" vertical="top" wrapText="1"/>
      <protection/>
    </xf>
    <xf numFmtId="0" fontId="19" fillId="0" borderId="18" xfId="57" applyFont="1" applyBorder="1" applyAlignment="1">
      <alignment horizontal="center" vertical="top" wrapText="1"/>
      <protection/>
    </xf>
    <xf numFmtId="0" fontId="19" fillId="0" borderId="15" xfId="57" applyFont="1" applyBorder="1" applyAlignment="1">
      <alignment horizontal="center" vertical="top" wrapText="1"/>
      <protection/>
    </xf>
    <xf numFmtId="0" fontId="21" fillId="0" borderId="19" xfId="57" applyFont="1" applyBorder="1" applyAlignment="1">
      <alignment horizontal="center" vertical="top" wrapText="1"/>
      <protection/>
    </xf>
    <xf numFmtId="0" fontId="21" fillId="0" borderId="20" xfId="57" applyFont="1" applyBorder="1" applyAlignment="1">
      <alignment horizontal="center" vertical="top" wrapText="1"/>
      <protection/>
    </xf>
    <xf numFmtId="0" fontId="21" fillId="0" borderId="25" xfId="57" applyFont="1" applyBorder="1" applyAlignment="1">
      <alignment horizontal="center" vertical="top" wrapText="1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0" xfId="57" applyFont="1" applyBorder="1" applyAlignment="1">
      <alignment horizontal="center" vertical="top"/>
      <protection/>
    </xf>
    <xf numFmtId="0" fontId="19" fillId="0" borderId="19" xfId="57" applyFont="1" applyBorder="1" applyAlignment="1">
      <alignment horizontal="center" vertical="top"/>
      <protection/>
    </xf>
    <xf numFmtId="0" fontId="19" fillId="0" borderId="12" xfId="57" applyFont="1" applyBorder="1" applyAlignment="1">
      <alignment horizontal="center" vertical="top"/>
      <protection/>
    </xf>
    <xf numFmtId="0" fontId="21" fillId="0" borderId="21" xfId="57" applyFont="1" applyBorder="1" applyAlignment="1">
      <alignment horizontal="center" vertical="top" wrapText="1"/>
      <protection/>
    </xf>
    <xf numFmtId="0" fontId="19" fillId="0" borderId="11" xfId="57" applyFont="1" applyBorder="1" applyAlignment="1">
      <alignment horizontal="center" wrapText="1"/>
      <protection/>
    </xf>
    <xf numFmtId="0" fontId="19" fillId="0" borderId="14" xfId="57" applyFont="1" applyBorder="1" applyAlignment="1">
      <alignment horizontal="center" wrapText="1"/>
      <protection/>
    </xf>
    <xf numFmtId="0" fontId="19" fillId="0" borderId="18" xfId="57" applyFont="1" applyBorder="1" applyAlignment="1">
      <alignment horizontal="center" wrapText="1"/>
      <protection/>
    </xf>
    <xf numFmtId="0" fontId="19" fillId="0" borderId="15" xfId="57" applyFont="1" applyBorder="1" applyAlignment="1">
      <alignment horizontal="center" wrapText="1"/>
      <protection/>
    </xf>
    <xf numFmtId="0" fontId="22" fillId="0" borderId="0" xfId="57" applyFont="1" applyAlignment="1">
      <alignment horizontal="center"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2" fillId="0" borderId="0" xfId="60" applyFont="1" applyAlignment="1">
      <alignment horizontal="left"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8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2" fillId="0" borderId="14" xfId="60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7" fillId="0" borderId="14" xfId="60" applyFont="1" applyBorder="1" applyAlignment="1">
      <alignment horizontal="center" vertical="top" wrapText="1"/>
      <protection/>
    </xf>
    <xf numFmtId="0" fontId="7" fillId="0" borderId="15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/>
      <protection/>
    </xf>
    <xf numFmtId="0" fontId="16" fillId="0" borderId="10" xfId="60" applyFont="1" applyBorder="1" applyAlignment="1">
      <alignment horizontal="center" vertical="top" wrapText="1"/>
      <protection/>
    </xf>
    <xf numFmtId="0" fontId="16" fillId="0" borderId="12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/>
      <protection/>
    </xf>
    <xf numFmtId="0" fontId="16" fillId="0" borderId="18" xfId="60" applyFont="1" applyBorder="1" applyAlignment="1">
      <alignment horizontal="center" vertical="top"/>
      <protection/>
    </xf>
    <xf numFmtId="0" fontId="16" fillId="0" borderId="15" xfId="60" applyFont="1" applyBorder="1" applyAlignment="1">
      <alignment horizontal="center" vertical="top"/>
      <protection/>
    </xf>
    <xf numFmtId="0" fontId="16" fillId="0" borderId="21" xfId="60" applyFont="1" applyBorder="1" applyAlignment="1">
      <alignment horizontal="center" vertical="top" wrapText="1"/>
      <protection/>
    </xf>
    <xf numFmtId="0" fontId="16" fillId="0" borderId="22" xfId="60" applyFont="1" applyBorder="1" applyAlignment="1">
      <alignment horizontal="center" vertical="top" wrapText="1"/>
      <protection/>
    </xf>
    <xf numFmtId="0" fontId="16" fillId="0" borderId="23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 vertical="top" wrapText="1"/>
      <protection/>
    </xf>
    <xf numFmtId="0" fontId="16" fillId="0" borderId="24" xfId="60" applyFont="1" applyBorder="1" applyAlignment="1">
      <alignment horizontal="center" vertical="top" wrapText="1"/>
      <protection/>
    </xf>
    <xf numFmtId="0" fontId="0" fillId="0" borderId="0" xfId="59" applyFont="1">
      <alignment/>
      <protection/>
    </xf>
    <xf numFmtId="0" fontId="2" fillId="0" borderId="11" xfId="59" applyFont="1" applyBorder="1" applyAlignment="1">
      <alignment horizontal="center" vertical="center"/>
      <protection/>
    </xf>
    <xf numFmtId="0" fontId="0" fillId="0" borderId="21" xfId="59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0" fillId="0" borderId="20" xfId="59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0" fillId="0" borderId="25" xfId="59" applyFont="1" applyBorder="1" applyAlignment="1">
      <alignment horizontal="center" vertical="center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6" xfId="59" applyFont="1" applyBorder="1" applyAlignment="1">
      <alignment horizontal="center" vertical="center"/>
      <protection/>
    </xf>
    <xf numFmtId="0" fontId="0" fillId="0" borderId="24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5" fillId="0" borderId="0" xfId="59" applyFont="1" applyAlignment="1">
      <alignment horizontal="center" wrapText="1"/>
      <protection/>
    </xf>
    <xf numFmtId="0" fontId="16" fillId="0" borderId="16" xfId="59" applyFont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1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</xdr:row>
      <xdr:rowOff>0</xdr:rowOff>
    </xdr:from>
    <xdr:ext cx="9363075" cy="3924300"/>
    <xdr:sp>
      <xdr:nvSpPr>
        <xdr:cNvPr id="1" name="Rectangle 1"/>
        <xdr:cNvSpPr>
          <a:spLocks/>
        </xdr:cNvSpPr>
      </xdr:nvSpPr>
      <xdr:spPr>
        <a:xfrm>
          <a:off x="19050" y="485775"/>
          <a:ext cx="9363075" cy="392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2019-20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State-</a:t>
          </a:r>
          <a:r>
            <a:rPr lang="en-US" cap="none" sz="4400" b="1" i="0" u="none" baseline="0"/>
            <a:t> NAGALAND
</a:t>
          </a:r>
          <a:r>
            <a:rPr lang="en-US" cap="none" sz="4400" b="1" i="0" u="none" baseline="0"/>
            <a:t>Date of Submission ________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581650" cy="2609850"/>
    <xdr:sp>
      <xdr:nvSpPr>
        <xdr:cNvPr id="1" name="Rectangle 1"/>
        <xdr:cNvSpPr>
          <a:spLocks/>
        </xdr:cNvSpPr>
      </xdr:nvSpPr>
      <xdr:spPr>
        <a:xfrm>
          <a:off x="0" y="542925"/>
          <a:ext cx="558165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mailto:nagalandmdm@gmail.com" TargetMode="Externa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0:A130"/>
  <sheetViews>
    <sheetView view="pageBreakPreview" zoomScale="90" zoomScaleSheetLayoutView="90" zoomScalePageLayoutView="0" workbookViewId="0" topLeftCell="A1">
      <selection activeCell="L29" sqref="L29"/>
    </sheetView>
  </sheetViews>
  <sheetFormatPr defaultColWidth="9.140625" defaultRowHeight="12.75"/>
  <cols>
    <col min="15" max="15" width="12.421875" style="0" customWidth="1"/>
  </cols>
  <sheetData>
    <row r="130" ht="12.75">
      <c r="A130" t="s">
        <v>810</v>
      </c>
    </row>
  </sheetData>
  <sheetProtection/>
  <printOptions horizontalCentered="1"/>
  <pageMargins left="0.7086614173228347" right="0.7086614173228347" top="0.9" bottom="0" header="0.76" footer="0.31496062992125984"/>
  <pageSetup fitToHeight="1" fitToWidth="1"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7"/>
  <sheetViews>
    <sheetView view="pageBreakPreview" zoomScale="80" zoomScaleSheetLayoutView="80" zoomScalePageLayoutView="0" workbookViewId="0" topLeftCell="A1">
      <selection activeCell="H33" sqref="H33"/>
    </sheetView>
  </sheetViews>
  <sheetFormatPr defaultColWidth="9.140625" defaultRowHeight="12.75"/>
  <cols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589"/>
      <c r="E1" s="589"/>
      <c r="F1" s="589"/>
      <c r="G1" s="589"/>
      <c r="H1" s="589"/>
      <c r="I1" s="589"/>
      <c r="J1" s="589"/>
      <c r="M1" s="108" t="s">
        <v>245</v>
      </c>
    </row>
    <row r="2" spans="1:14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</row>
    <row r="3" spans="1:14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</row>
    <row r="4" ht="11.25" customHeight="1"/>
    <row r="5" spans="1:14" ht="15">
      <c r="A5" s="586" t="s">
        <v>738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</row>
    <row r="7" spans="1:15" ht="12.75">
      <c r="A7" s="588" t="s">
        <v>911</v>
      </c>
      <c r="B7" s="588"/>
      <c r="L7" s="661" t="s">
        <v>773</v>
      </c>
      <c r="M7" s="661"/>
      <c r="N7" s="661"/>
      <c r="O7" s="117"/>
    </row>
    <row r="8" spans="1:14" ht="15.75" customHeight="1">
      <c r="A8" s="662" t="s">
        <v>2</v>
      </c>
      <c r="B8" s="662" t="s">
        <v>3</v>
      </c>
      <c r="C8" s="564" t="s">
        <v>4</v>
      </c>
      <c r="D8" s="564"/>
      <c r="E8" s="564"/>
      <c r="F8" s="562"/>
      <c r="G8" s="562"/>
      <c r="H8" s="564" t="s">
        <v>97</v>
      </c>
      <c r="I8" s="564"/>
      <c r="J8" s="564"/>
      <c r="K8" s="564"/>
      <c r="L8" s="564"/>
      <c r="M8" s="662" t="s">
        <v>127</v>
      </c>
      <c r="N8" s="587" t="s">
        <v>128</v>
      </c>
    </row>
    <row r="9" spans="1:19" ht="52.5">
      <c r="A9" s="663"/>
      <c r="B9" s="663"/>
      <c r="C9" s="5" t="s">
        <v>5</v>
      </c>
      <c r="D9" s="5" t="s">
        <v>6</v>
      </c>
      <c r="E9" s="5" t="s">
        <v>350</v>
      </c>
      <c r="F9" s="5" t="s">
        <v>95</v>
      </c>
      <c r="G9" s="5" t="s">
        <v>110</v>
      </c>
      <c r="H9" s="5" t="s">
        <v>5</v>
      </c>
      <c r="I9" s="5" t="s">
        <v>6</v>
      </c>
      <c r="J9" s="5" t="s">
        <v>350</v>
      </c>
      <c r="K9" s="7" t="s">
        <v>95</v>
      </c>
      <c r="L9" s="7" t="s">
        <v>111</v>
      </c>
      <c r="M9" s="663"/>
      <c r="N9" s="587"/>
      <c r="R9" s="12"/>
      <c r="S9" s="12"/>
    </row>
    <row r="10" spans="1:14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16">
        <v>12</v>
      </c>
      <c r="M10" s="116">
        <v>13</v>
      </c>
      <c r="N10" s="3">
        <v>14</v>
      </c>
    </row>
    <row r="11" spans="1:14" ht="12.75">
      <c r="A11" s="18">
        <v>1</v>
      </c>
      <c r="B11" s="19" t="s">
        <v>876</v>
      </c>
      <c r="C11" s="97">
        <v>14</v>
      </c>
      <c r="D11" s="9">
        <v>0</v>
      </c>
      <c r="E11" s="9">
        <v>44</v>
      </c>
      <c r="F11" s="9">
        <v>0</v>
      </c>
      <c r="G11" s="9">
        <f>C11+E11</f>
        <v>58</v>
      </c>
      <c r="H11" s="97">
        <v>14</v>
      </c>
      <c r="I11" s="9">
        <v>0</v>
      </c>
      <c r="J11" s="9">
        <v>44</v>
      </c>
      <c r="K11" s="9">
        <v>0</v>
      </c>
      <c r="L11" s="9">
        <f>H11+J11</f>
        <v>58</v>
      </c>
      <c r="M11" s="9">
        <v>0</v>
      </c>
      <c r="N11" s="9"/>
    </row>
    <row r="12" spans="1:14" ht="12.75">
      <c r="A12" s="18">
        <v>2</v>
      </c>
      <c r="B12" s="19" t="s">
        <v>877</v>
      </c>
      <c r="C12" s="97">
        <v>7</v>
      </c>
      <c r="D12" s="9">
        <v>0</v>
      </c>
      <c r="E12" s="9">
        <v>0</v>
      </c>
      <c r="F12" s="9">
        <v>0</v>
      </c>
      <c r="G12" s="9">
        <f aca="true" t="shared" si="0" ref="G12:G21">C12+E12</f>
        <v>7</v>
      </c>
      <c r="H12" s="97">
        <v>7</v>
      </c>
      <c r="I12" s="9">
        <v>0</v>
      </c>
      <c r="J12" s="9">
        <v>0</v>
      </c>
      <c r="K12" s="9">
        <v>0</v>
      </c>
      <c r="L12" s="9">
        <f aca="true" t="shared" si="1" ref="L12:L21">H12+J12</f>
        <v>7</v>
      </c>
      <c r="M12" s="9">
        <v>0</v>
      </c>
      <c r="N12" s="9"/>
    </row>
    <row r="13" spans="1:14" ht="12.75">
      <c r="A13" s="18">
        <v>3</v>
      </c>
      <c r="B13" s="19" t="s">
        <v>878</v>
      </c>
      <c r="C13" s="97">
        <v>22</v>
      </c>
      <c r="D13" s="9">
        <v>0</v>
      </c>
      <c r="E13" s="9">
        <v>0</v>
      </c>
      <c r="F13" s="9">
        <v>0</v>
      </c>
      <c r="G13" s="9">
        <f t="shared" si="0"/>
        <v>22</v>
      </c>
      <c r="H13" s="97">
        <v>22</v>
      </c>
      <c r="I13" s="9">
        <v>0</v>
      </c>
      <c r="J13" s="9">
        <v>0</v>
      </c>
      <c r="K13" s="9">
        <v>0</v>
      </c>
      <c r="L13" s="9">
        <f t="shared" si="1"/>
        <v>22</v>
      </c>
      <c r="M13" s="9">
        <v>0</v>
      </c>
      <c r="N13" s="9"/>
    </row>
    <row r="14" spans="1:14" ht="12.75">
      <c r="A14" s="18">
        <v>4</v>
      </c>
      <c r="B14" s="19" t="s">
        <v>879</v>
      </c>
      <c r="C14" s="97">
        <v>10</v>
      </c>
      <c r="D14" s="9">
        <v>0</v>
      </c>
      <c r="E14" s="9">
        <v>0</v>
      </c>
      <c r="F14" s="9">
        <v>0</v>
      </c>
      <c r="G14" s="9">
        <f t="shared" si="0"/>
        <v>10</v>
      </c>
      <c r="H14" s="97">
        <v>10</v>
      </c>
      <c r="I14" s="9">
        <v>0</v>
      </c>
      <c r="J14" s="9">
        <v>0</v>
      </c>
      <c r="K14" s="9">
        <v>0</v>
      </c>
      <c r="L14" s="9">
        <f t="shared" si="1"/>
        <v>10</v>
      </c>
      <c r="M14" s="9">
        <v>0</v>
      </c>
      <c r="N14" s="9"/>
    </row>
    <row r="15" spans="1:14" ht="12.75">
      <c r="A15" s="18">
        <v>5</v>
      </c>
      <c r="B15" s="19" t="s">
        <v>880</v>
      </c>
      <c r="C15" s="97">
        <v>29</v>
      </c>
      <c r="D15" s="9">
        <v>0</v>
      </c>
      <c r="E15" s="9">
        <v>0</v>
      </c>
      <c r="F15" s="9">
        <v>0</v>
      </c>
      <c r="G15" s="9">
        <f t="shared" si="0"/>
        <v>29</v>
      </c>
      <c r="H15" s="97">
        <v>29</v>
      </c>
      <c r="I15" s="9">
        <v>0</v>
      </c>
      <c r="J15" s="9">
        <v>0</v>
      </c>
      <c r="K15" s="9">
        <v>0</v>
      </c>
      <c r="L15" s="9">
        <f t="shared" si="1"/>
        <v>29</v>
      </c>
      <c r="M15" s="9">
        <v>0</v>
      </c>
      <c r="N15" s="9"/>
    </row>
    <row r="16" spans="1:14" ht="12.75">
      <c r="A16" s="18">
        <v>6</v>
      </c>
      <c r="B16" s="19" t="s">
        <v>881</v>
      </c>
      <c r="C16" s="97">
        <v>23</v>
      </c>
      <c r="D16" s="9">
        <v>0</v>
      </c>
      <c r="E16" s="9">
        <v>0</v>
      </c>
      <c r="F16" s="9">
        <v>0</v>
      </c>
      <c r="G16" s="9">
        <f t="shared" si="0"/>
        <v>23</v>
      </c>
      <c r="H16" s="97">
        <v>23</v>
      </c>
      <c r="I16" s="9">
        <v>0</v>
      </c>
      <c r="J16" s="9">
        <v>0</v>
      </c>
      <c r="K16" s="9">
        <v>0</v>
      </c>
      <c r="L16" s="9">
        <f t="shared" si="1"/>
        <v>23</v>
      </c>
      <c r="M16" s="9">
        <v>0</v>
      </c>
      <c r="N16" s="9"/>
    </row>
    <row r="17" spans="1:14" ht="12.75">
      <c r="A17" s="18">
        <v>7</v>
      </c>
      <c r="B17" s="19" t="s">
        <v>882</v>
      </c>
      <c r="C17" s="97">
        <v>13</v>
      </c>
      <c r="D17" s="9">
        <v>0</v>
      </c>
      <c r="E17" s="9">
        <v>0</v>
      </c>
      <c r="F17" s="9">
        <v>0</v>
      </c>
      <c r="G17" s="9">
        <f t="shared" si="0"/>
        <v>13</v>
      </c>
      <c r="H17" s="97">
        <v>13</v>
      </c>
      <c r="I17" s="9">
        <v>0</v>
      </c>
      <c r="J17" s="9">
        <v>0</v>
      </c>
      <c r="K17" s="9">
        <v>0</v>
      </c>
      <c r="L17" s="9">
        <f t="shared" si="1"/>
        <v>13</v>
      </c>
      <c r="M17" s="9">
        <v>0</v>
      </c>
      <c r="N17" s="9"/>
    </row>
    <row r="18" spans="1:14" ht="12.75">
      <c r="A18" s="18">
        <v>8</v>
      </c>
      <c r="B18" s="19" t="s">
        <v>883</v>
      </c>
      <c r="C18" s="97">
        <v>33</v>
      </c>
      <c r="D18" s="9">
        <v>0</v>
      </c>
      <c r="E18" s="9">
        <v>0</v>
      </c>
      <c r="F18" s="9">
        <v>0</v>
      </c>
      <c r="G18" s="9">
        <f t="shared" si="0"/>
        <v>33</v>
      </c>
      <c r="H18" s="97">
        <v>33</v>
      </c>
      <c r="I18" s="9">
        <v>0</v>
      </c>
      <c r="J18" s="9">
        <v>0</v>
      </c>
      <c r="K18" s="9">
        <v>0</v>
      </c>
      <c r="L18" s="9">
        <f t="shared" si="1"/>
        <v>33</v>
      </c>
      <c r="M18" s="9">
        <v>0</v>
      </c>
      <c r="N18" s="9"/>
    </row>
    <row r="19" spans="1:14" ht="12.75">
      <c r="A19" s="18">
        <v>9</v>
      </c>
      <c r="B19" s="19" t="s">
        <v>884</v>
      </c>
      <c r="C19" s="97">
        <v>22</v>
      </c>
      <c r="D19" s="9">
        <v>0</v>
      </c>
      <c r="E19" s="9">
        <v>0</v>
      </c>
      <c r="F19" s="9">
        <v>0</v>
      </c>
      <c r="G19" s="9">
        <f t="shared" si="0"/>
        <v>22</v>
      </c>
      <c r="H19" s="97">
        <v>22</v>
      </c>
      <c r="I19" s="9">
        <v>0</v>
      </c>
      <c r="J19" s="9">
        <v>0</v>
      </c>
      <c r="K19" s="9">
        <v>0</v>
      </c>
      <c r="L19" s="9">
        <f t="shared" si="1"/>
        <v>22</v>
      </c>
      <c r="M19" s="9">
        <v>0</v>
      </c>
      <c r="N19" s="9"/>
    </row>
    <row r="20" spans="1:14" ht="12.75">
      <c r="A20" s="18">
        <v>10</v>
      </c>
      <c r="B20" s="19" t="s">
        <v>885</v>
      </c>
      <c r="C20" s="97">
        <v>15</v>
      </c>
      <c r="D20" s="9">
        <v>0</v>
      </c>
      <c r="E20" s="9">
        <v>0</v>
      </c>
      <c r="F20" s="9">
        <v>0</v>
      </c>
      <c r="G20" s="9">
        <f t="shared" si="0"/>
        <v>15</v>
      </c>
      <c r="H20" s="97">
        <v>15</v>
      </c>
      <c r="I20" s="9">
        <v>0</v>
      </c>
      <c r="J20" s="9">
        <v>0</v>
      </c>
      <c r="K20" s="9">
        <v>0</v>
      </c>
      <c r="L20" s="9">
        <f t="shared" si="1"/>
        <v>15</v>
      </c>
      <c r="M20" s="9">
        <v>0</v>
      </c>
      <c r="N20" s="9"/>
    </row>
    <row r="21" spans="1:14" ht="12.75">
      <c r="A21" s="18">
        <v>11</v>
      </c>
      <c r="B21" s="19" t="s">
        <v>886</v>
      </c>
      <c r="C21" s="97">
        <v>18</v>
      </c>
      <c r="D21" s="9">
        <v>0</v>
      </c>
      <c r="E21" s="9">
        <v>0</v>
      </c>
      <c r="F21" s="9">
        <v>0</v>
      </c>
      <c r="G21" s="9">
        <f t="shared" si="0"/>
        <v>18</v>
      </c>
      <c r="H21" s="97">
        <v>18</v>
      </c>
      <c r="I21" s="9">
        <v>0</v>
      </c>
      <c r="J21" s="9">
        <v>0</v>
      </c>
      <c r="K21" s="9">
        <v>0</v>
      </c>
      <c r="L21" s="9">
        <f t="shared" si="1"/>
        <v>18</v>
      </c>
      <c r="M21" s="9">
        <v>0</v>
      </c>
      <c r="N21" s="9"/>
    </row>
    <row r="22" spans="1:14" ht="12.75">
      <c r="A22" s="562" t="s">
        <v>15</v>
      </c>
      <c r="B22" s="563"/>
      <c r="C22" s="342">
        <v>206</v>
      </c>
      <c r="D22" s="29">
        <v>0</v>
      </c>
      <c r="E22" s="29">
        <f>SUM(E11:E21)</f>
        <v>44</v>
      </c>
      <c r="F22" s="29">
        <v>0</v>
      </c>
      <c r="G22" s="29">
        <f>SUM(G11:G21)</f>
        <v>250</v>
      </c>
      <c r="H22" s="342">
        <v>206</v>
      </c>
      <c r="I22" s="29">
        <v>0</v>
      </c>
      <c r="J22" s="29">
        <f>SUM(J11:J21)</f>
        <v>44</v>
      </c>
      <c r="K22" s="29">
        <v>0</v>
      </c>
      <c r="L22" s="477">
        <f>SUM(L11:L21)</f>
        <v>250</v>
      </c>
      <c r="M22" s="29">
        <v>0</v>
      </c>
      <c r="N22" s="29"/>
    </row>
    <row r="23" spans="1:14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12.75">
      <c r="A24" s="10" t="s">
        <v>7</v>
      </c>
    </row>
    <row r="25" ht="12.75">
      <c r="A25" t="s">
        <v>8</v>
      </c>
    </row>
    <row r="26" spans="1:14" ht="12.75">
      <c r="A26" t="s">
        <v>9</v>
      </c>
      <c r="K26" s="11" t="s">
        <v>10</v>
      </c>
      <c r="L26" s="11" t="s">
        <v>10</v>
      </c>
      <c r="M26" s="11"/>
      <c r="N26" s="11" t="s">
        <v>10</v>
      </c>
    </row>
    <row r="27" spans="1:12" ht="12.75">
      <c r="A27" s="15" t="s">
        <v>422</v>
      </c>
      <c r="J27" s="11"/>
      <c r="K27" s="11"/>
      <c r="L27" s="11"/>
    </row>
    <row r="28" spans="3:13" ht="12.75">
      <c r="C28" s="15" t="s">
        <v>423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5:14" ht="12.75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5:14" ht="12.75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5:14" ht="12.75"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5:14" ht="12.75"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5:14" ht="12.75"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">
      <c r="A34" s="13" t="s">
        <v>11</v>
      </c>
      <c r="B34" s="13"/>
      <c r="C34" s="13"/>
      <c r="D34" s="13"/>
      <c r="E34" s="13"/>
      <c r="F34" s="13"/>
      <c r="G34" s="13"/>
      <c r="H34" s="13"/>
      <c r="K34" s="14"/>
      <c r="L34" s="372"/>
      <c r="M34" s="372"/>
      <c r="N34" s="372"/>
    </row>
    <row r="35" spans="11:14" ht="12.75">
      <c r="K35" s="589" t="s">
        <v>888</v>
      </c>
      <c r="L35" s="589"/>
      <c r="M35" s="589"/>
      <c r="N35" s="589"/>
    </row>
    <row r="36" spans="11:14" ht="15.75" customHeight="1">
      <c r="K36" s="589" t="s">
        <v>921</v>
      </c>
      <c r="L36" s="589"/>
      <c r="M36" s="589"/>
      <c r="N36" s="589"/>
    </row>
    <row r="37" spans="1:14" ht="12.75">
      <c r="A37" s="667"/>
      <c r="B37" s="667"/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</row>
  </sheetData>
  <sheetProtection/>
  <mergeCells count="16">
    <mergeCell ref="A7:B7"/>
    <mergeCell ref="D1:J1"/>
    <mergeCell ref="A2:N2"/>
    <mergeCell ref="A3:N3"/>
    <mergeCell ref="A5:N5"/>
    <mergeCell ref="L7:N7"/>
    <mergeCell ref="A37:N37"/>
    <mergeCell ref="N8:N9"/>
    <mergeCell ref="A8:A9"/>
    <mergeCell ref="B8:B9"/>
    <mergeCell ref="C8:G8"/>
    <mergeCell ref="H8:L8"/>
    <mergeCell ref="A22:B22"/>
    <mergeCell ref="K35:N35"/>
    <mergeCell ref="K36:N36"/>
    <mergeCell ref="M8:M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6"/>
  <sheetViews>
    <sheetView view="pageBreakPreview" zoomScale="80" zoomScaleSheetLayoutView="80" zoomScalePageLayoutView="0" workbookViewId="0" topLeftCell="A1">
      <selection activeCell="H33" sqref="H33"/>
    </sheetView>
  </sheetViews>
  <sheetFormatPr defaultColWidth="9.140625" defaultRowHeight="12.75"/>
  <cols>
    <col min="1" max="1" width="7.140625" style="15" customWidth="1"/>
    <col min="2" max="2" width="12.28125" style="15" customWidth="1"/>
    <col min="3" max="3" width="10.28125" style="15" customWidth="1"/>
    <col min="4" max="4" width="9.28125" style="15" customWidth="1"/>
    <col min="5" max="6" width="9.140625" style="15" customWidth="1"/>
    <col min="7" max="7" width="11.7109375" style="15" customWidth="1"/>
    <col min="8" max="8" width="11.00390625" style="15" customWidth="1"/>
    <col min="9" max="9" width="9.7109375" style="15" customWidth="1"/>
    <col min="10" max="10" width="9.57421875" style="15" customWidth="1"/>
    <col min="11" max="11" width="11.7109375" style="15" customWidth="1"/>
    <col min="12" max="12" width="10.7109375" style="15" customWidth="1"/>
    <col min="13" max="13" width="10.57421875" style="15" customWidth="1"/>
    <col min="14" max="14" width="8.7109375" style="15" customWidth="1"/>
    <col min="15" max="15" width="8.8515625" style="15" customWidth="1"/>
    <col min="16" max="16" width="9.140625" style="15" customWidth="1"/>
    <col min="17" max="17" width="11.00390625" style="15" customWidth="1"/>
    <col min="18" max="16384" width="9.140625" style="15" customWidth="1"/>
  </cols>
  <sheetData>
    <row r="1" spans="15:17" ht="12.75" customHeight="1">
      <c r="O1" s="583" t="s">
        <v>56</v>
      </c>
      <c r="P1" s="583"/>
      <c r="Q1" s="583"/>
    </row>
    <row r="2" spans="1:16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44"/>
      <c r="N2" s="44"/>
      <c r="O2" s="44"/>
      <c r="P2" s="44"/>
    </row>
    <row r="3" spans="1:16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43"/>
      <c r="N3" s="43"/>
      <c r="O3" s="43"/>
      <c r="P3" s="43"/>
    </row>
    <row r="4" ht="11.25" customHeight="1"/>
    <row r="5" spans="1:15" ht="15.75" customHeight="1">
      <c r="A5" s="672" t="s">
        <v>739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</row>
    <row r="7" spans="1:17" ht="17.25" customHeight="1">
      <c r="A7" s="588" t="s">
        <v>911</v>
      </c>
      <c r="B7" s="588"/>
      <c r="N7" s="657" t="s">
        <v>771</v>
      </c>
      <c r="O7" s="657"/>
      <c r="P7" s="657"/>
      <c r="Q7" s="657"/>
    </row>
    <row r="8" spans="1:17" ht="24" customHeight="1">
      <c r="A8" s="587" t="s">
        <v>2</v>
      </c>
      <c r="B8" s="587" t="s">
        <v>3</v>
      </c>
      <c r="C8" s="598" t="s">
        <v>778</v>
      </c>
      <c r="D8" s="598"/>
      <c r="E8" s="598"/>
      <c r="F8" s="598"/>
      <c r="G8" s="598"/>
      <c r="H8" s="668" t="s">
        <v>629</v>
      </c>
      <c r="I8" s="598"/>
      <c r="J8" s="598"/>
      <c r="K8" s="598"/>
      <c r="L8" s="598"/>
      <c r="M8" s="669" t="s">
        <v>105</v>
      </c>
      <c r="N8" s="670"/>
      <c r="O8" s="670"/>
      <c r="P8" s="670"/>
      <c r="Q8" s="671"/>
    </row>
    <row r="9" spans="1:18" s="14" customFormat="1" ht="60" customHeight="1">
      <c r="A9" s="587"/>
      <c r="B9" s="587"/>
      <c r="C9" s="5" t="s">
        <v>205</v>
      </c>
      <c r="D9" s="5" t="s">
        <v>206</v>
      </c>
      <c r="E9" s="5" t="s">
        <v>350</v>
      </c>
      <c r="F9" s="5" t="s">
        <v>212</v>
      </c>
      <c r="G9" s="5" t="s">
        <v>110</v>
      </c>
      <c r="H9" s="106" t="s">
        <v>205</v>
      </c>
      <c r="I9" s="5" t="s">
        <v>206</v>
      </c>
      <c r="J9" s="5" t="s">
        <v>350</v>
      </c>
      <c r="K9" s="7" t="s">
        <v>212</v>
      </c>
      <c r="L9" s="5" t="s">
        <v>353</v>
      </c>
      <c r="M9" s="5" t="s">
        <v>205</v>
      </c>
      <c r="N9" s="5" t="s">
        <v>206</v>
      </c>
      <c r="O9" s="5" t="s">
        <v>350</v>
      </c>
      <c r="P9" s="7" t="s">
        <v>212</v>
      </c>
      <c r="Q9" s="5" t="s">
        <v>112</v>
      </c>
      <c r="R9" s="30"/>
    </row>
    <row r="10" spans="1:17" s="65" customFormat="1" ht="12.75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64">
        <v>14</v>
      </c>
      <c r="O10" s="64">
        <v>15</v>
      </c>
      <c r="P10" s="64">
        <v>16</v>
      </c>
      <c r="Q10" s="64">
        <v>17</v>
      </c>
    </row>
    <row r="11" spans="1:17" ht="12.75">
      <c r="A11" s="18">
        <v>1</v>
      </c>
      <c r="B11" s="19" t="s">
        <v>876</v>
      </c>
      <c r="C11" s="19">
        <v>33657</v>
      </c>
      <c r="D11" s="19"/>
      <c r="E11" s="19"/>
      <c r="F11" s="19"/>
      <c r="G11" s="19">
        <v>33657</v>
      </c>
      <c r="H11" s="15">
        <v>32664</v>
      </c>
      <c r="I11" s="19"/>
      <c r="J11" s="19"/>
      <c r="K11" s="19"/>
      <c r="L11" s="478">
        <f>H11-I11-J11-K11</f>
        <v>32664</v>
      </c>
      <c r="M11" s="447">
        <v>7186080</v>
      </c>
      <c r="N11" s="19"/>
      <c r="O11" s="19"/>
      <c r="P11" s="19"/>
      <c r="Q11" s="19">
        <f>M11</f>
        <v>7186080</v>
      </c>
    </row>
    <row r="12" spans="1:17" ht="12.75">
      <c r="A12" s="18">
        <v>2</v>
      </c>
      <c r="B12" s="19" t="s">
        <v>877</v>
      </c>
      <c r="C12" s="19">
        <v>5366</v>
      </c>
      <c r="D12" s="19"/>
      <c r="E12" s="19"/>
      <c r="F12" s="19"/>
      <c r="G12" s="19">
        <v>5366</v>
      </c>
      <c r="H12" s="478">
        <v>5208</v>
      </c>
      <c r="I12" s="19"/>
      <c r="J12" s="19"/>
      <c r="K12" s="19"/>
      <c r="L12" s="478">
        <f aca="true" t="shared" si="0" ref="L12:L22">H12-I12-J12-K12</f>
        <v>5208</v>
      </c>
      <c r="M12" s="447">
        <v>1145760</v>
      </c>
      <c r="N12" s="19"/>
      <c r="O12" s="19"/>
      <c r="P12" s="19"/>
      <c r="Q12" s="19">
        <f aca="true" t="shared" si="1" ref="Q12:Q21">M12</f>
        <v>1145760</v>
      </c>
    </row>
    <row r="13" spans="1:17" ht="12.75">
      <c r="A13" s="18">
        <v>3</v>
      </c>
      <c r="B13" s="19" t="s">
        <v>878</v>
      </c>
      <c r="C13" s="19">
        <v>7775</v>
      </c>
      <c r="D13" s="19"/>
      <c r="E13" s="19"/>
      <c r="F13" s="19"/>
      <c r="G13" s="19">
        <v>7775</v>
      </c>
      <c r="H13" s="478">
        <v>7546</v>
      </c>
      <c r="I13" s="19"/>
      <c r="J13" s="19"/>
      <c r="K13" s="19"/>
      <c r="L13" s="478">
        <f t="shared" si="0"/>
        <v>7546</v>
      </c>
      <c r="M13" s="19">
        <v>1660120</v>
      </c>
      <c r="N13" s="19"/>
      <c r="O13" s="19"/>
      <c r="P13" s="19"/>
      <c r="Q13" s="19">
        <f t="shared" si="1"/>
        <v>1660120</v>
      </c>
    </row>
    <row r="14" spans="1:17" ht="12.75">
      <c r="A14" s="18">
        <v>4</v>
      </c>
      <c r="B14" s="19" t="s">
        <v>879</v>
      </c>
      <c r="C14" s="19">
        <v>3349</v>
      </c>
      <c r="D14" s="19"/>
      <c r="E14" s="19"/>
      <c r="F14" s="19"/>
      <c r="G14" s="19">
        <v>3349</v>
      </c>
      <c r="H14" s="478">
        <v>3250</v>
      </c>
      <c r="I14" s="19"/>
      <c r="J14" s="19"/>
      <c r="K14" s="19"/>
      <c r="L14" s="478">
        <f t="shared" si="0"/>
        <v>3250</v>
      </c>
      <c r="M14" s="19">
        <v>715000</v>
      </c>
      <c r="N14" s="19"/>
      <c r="O14" s="19"/>
      <c r="P14" s="19"/>
      <c r="Q14" s="19">
        <f t="shared" si="1"/>
        <v>715000</v>
      </c>
    </row>
    <row r="15" spans="1:17" ht="12.75">
      <c r="A15" s="18">
        <v>5</v>
      </c>
      <c r="B15" s="19" t="s">
        <v>880</v>
      </c>
      <c r="C15" s="19">
        <v>7788</v>
      </c>
      <c r="D15" s="19"/>
      <c r="E15" s="19"/>
      <c r="F15" s="19"/>
      <c r="G15" s="19">
        <v>7788</v>
      </c>
      <c r="H15" s="478">
        <v>7558</v>
      </c>
      <c r="I15" s="19"/>
      <c r="J15" s="19"/>
      <c r="K15" s="19"/>
      <c r="L15" s="478">
        <f t="shared" si="0"/>
        <v>7558</v>
      </c>
      <c r="M15" s="19">
        <v>1662760</v>
      </c>
      <c r="N15" s="19"/>
      <c r="O15" s="19"/>
      <c r="P15" s="19"/>
      <c r="Q15" s="19">
        <f t="shared" si="1"/>
        <v>1662760</v>
      </c>
    </row>
    <row r="16" spans="1:17" ht="12.75">
      <c r="A16" s="18">
        <v>6</v>
      </c>
      <c r="B16" s="19" t="s">
        <v>881</v>
      </c>
      <c r="C16" s="19">
        <v>22819</v>
      </c>
      <c r="D16" s="19"/>
      <c r="E16" s="19"/>
      <c r="F16" s="19"/>
      <c r="G16" s="19">
        <v>22819</v>
      </c>
      <c r="H16" s="478">
        <v>22146</v>
      </c>
      <c r="I16" s="19"/>
      <c r="J16" s="19"/>
      <c r="K16" s="19"/>
      <c r="L16" s="478">
        <f t="shared" si="0"/>
        <v>22146</v>
      </c>
      <c r="M16" s="19">
        <v>4872120</v>
      </c>
      <c r="N16" s="19"/>
      <c r="O16" s="19"/>
      <c r="P16" s="19"/>
      <c r="Q16" s="19">
        <f t="shared" si="1"/>
        <v>4872120</v>
      </c>
    </row>
    <row r="17" spans="1:17" ht="12.75">
      <c r="A17" s="18">
        <v>7</v>
      </c>
      <c r="B17" s="19" t="s">
        <v>882</v>
      </c>
      <c r="C17" s="19">
        <v>8100</v>
      </c>
      <c r="D17" s="19"/>
      <c r="E17" s="19"/>
      <c r="F17" s="19"/>
      <c r="G17" s="19">
        <v>8100</v>
      </c>
      <c r="H17" s="478">
        <v>7861</v>
      </c>
      <c r="I17" s="19"/>
      <c r="J17" s="19"/>
      <c r="K17" s="19"/>
      <c r="L17" s="478">
        <f t="shared" si="0"/>
        <v>7861</v>
      </c>
      <c r="M17" s="19">
        <v>1729420</v>
      </c>
      <c r="N17" s="19"/>
      <c r="O17" s="19"/>
      <c r="P17" s="19"/>
      <c r="Q17" s="19">
        <f t="shared" si="1"/>
        <v>1729420</v>
      </c>
    </row>
    <row r="18" spans="1:17" ht="12.75">
      <c r="A18" s="18">
        <v>8</v>
      </c>
      <c r="B18" s="19" t="s">
        <v>883</v>
      </c>
      <c r="C18" s="19">
        <v>9506</v>
      </c>
      <c r="D18" s="19"/>
      <c r="E18" s="19"/>
      <c r="F18" s="19"/>
      <c r="G18" s="19">
        <v>9506</v>
      </c>
      <c r="H18" s="478">
        <v>9226</v>
      </c>
      <c r="I18" s="19"/>
      <c r="J18" s="19"/>
      <c r="K18" s="19"/>
      <c r="L18" s="478">
        <f t="shared" si="0"/>
        <v>9226</v>
      </c>
      <c r="M18" s="19">
        <v>2029720</v>
      </c>
      <c r="N18" s="19"/>
      <c r="O18" s="19"/>
      <c r="P18" s="19"/>
      <c r="Q18" s="19">
        <f t="shared" si="1"/>
        <v>2029720</v>
      </c>
    </row>
    <row r="19" spans="1:17" ht="12.75">
      <c r="A19" s="18">
        <v>9</v>
      </c>
      <c r="B19" s="19" t="s">
        <v>884</v>
      </c>
      <c r="C19" s="19">
        <v>15300</v>
      </c>
      <c r="D19" s="19"/>
      <c r="E19" s="19"/>
      <c r="F19" s="19"/>
      <c r="G19" s="19">
        <v>15300</v>
      </c>
      <c r="H19" s="478">
        <v>14849</v>
      </c>
      <c r="I19" s="19"/>
      <c r="J19" s="19"/>
      <c r="K19" s="19"/>
      <c r="L19" s="478">
        <f t="shared" si="0"/>
        <v>14849</v>
      </c>
      <c r="M19" s="19">
        <v>3266780</v>
      </c>
      <c r="N19" s="19"/>
      <c r="O19" s="19"/>
      <c r="P19" s="19"/>
      <c r="Q19" s="19">
        <f t="shared" si="1"/>
        <v>3266780</v>
      </c>
    </row>
    <row r="20" spans="1:17" ht="12.75">
      <c r="A20" s="18">
        <v>10</v>
      </c>
      <c r="B20" s="19" t="s">
        <v>885</v>
      </c>
      <c r="C20" s="19">
        <v>4131</v>
      </c>
      <c r="D20" s="19"/>
      <c r="E20" s="19"/>
      <c r="F20" s="19"/>
      <c r="G20" s="19">
        <v>4131</v>
      </c>
      <c r="H20" s="478">
        <v>4009</v>
      </c>
      <c r="I20" s="19"/>
      <c r="J20" s="19"/>
      <c r="K20" s="19"/>
      <c r="L20" s="478">
        <f t="shared" si="0"/>
        <v>4009</v>
      </c>
      <c r="M20" s="19">
        <v>881980</v>
      </c>
      <c r="N20" s="19"/>
      <c r="O20" s="19"/>
      <c r="P20" s="19"/>
      <c r="Q20" s="19">
        <f t="shared" si="1"/>
        <v>881980</v>
      </c>
    </row>
    <row r="21" spans="1:17" ht="12.75">
      <c r="A21" s="18">
        <v>11</v>
      </c>
      <c r="B21" s="19" t="s">
        <v>886</v>
      </c>
      <c r="C21" s="19">
        <v>8976</v>
      </c>
      <c r="D21" s="19"/>
      <c r="E21" s="19"/>
      <c r="F21" s="19"/>
      <c r="G21" s="19">
        <v>8976</v>
      </c>
      <c r="H21" s="478">
        <v>8711</v>
      </c>
      <c r="I21" s="19"/>
      <c r="J21" s="19"/>
      <c r="K21" s="19"/>
      <c r="L21" s="478">
        <f t="shared" si="0"/>
        <v>8711</v>
      </c>
      <c r="M21" s="19">
        <v>1916420</v>
      </c>
      <c r="N21" s="19"/>
      <c r="O21" s="19"/>
      <c r="P21" s="19"/>
      <c r="Q21" s="19">
        <f t="shared" si="1"/>
        <v>1916420</v>
      </c>
    </row>
    <row r="22" spans="1:17" ht="12.75">
      <c r="A22" s="574" t="s">
        <v>15</v>
      </c>
      <c r="B22" s="575"/>
      <c r="C22" s="29">
        <f>SUM(C11:C21)</f>
        <v>126767</v>
      </c>
      <c r="D22" s="29"/>
      <c r="E22" s="29"/>
      <c r="F22" s="29"/>
      <c r="G22" s="29">
        <f>SUM(G11:G21)</f>
        <v>126767</v>
      </c>
      <c r="H22" s="479">
        <f>SUM(H11:H21)</f>
        <v>123028</v>
      </c>
      <c r="I22" s="29"/>
      <c r="J22" s="29"/>
      <c r="K22" s="29"/>
      <c r="L22" s="479">
        <f t="shared" si="0"/>
        <v>123028</v>
      </c>
      <c r="M22" s="419">
        <v>27066160</v>
      </c>
      <c r="N22" s="29"/>
      <c r="O22" s="29"/>
      <c r="P22" s="29"/>
      <c r="Q22" s="29">
        <f>SUM(Q11:Q21)</f>
        <v>27066160</v>
      </c>
    </row>
    <row r="23" spans="1:17" ht="12.75">
      <c r="A23" s="7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4" ht="12.75">
      <c r="A24" s="10" t="s">
        <v>7</v>
      </c>
      <c r="B24"/>
      <c r="C24"/>
      <c r="D24"/>
    </row>
    <row r="25" spans="1:4" ht="12.75">
      <c r="A25" t="s">
        <v>8</v>
      </c>
      <c r="B25"/>
      <c r="C25"/>
      <c r="D25"/>
    </row>
    <row r="26" spans="1:12" ht="12.75">
      <c r="A26" t="s">
        <v>9</v>
      </c>
      <c r="B26"/>
      <c r="C26"/>
      <c r="D26"/>
      <c r="I26" s="11"/>
      <c r="J26" s="11"/>
      <c r="K26" s="11"/>
      <c r="L26" s="11"/>
    </row>
    <row r="27" spans="1:17" ht="12.75">
      <c r="A27" s="15" t="s">
        <v>422</v>
      </c>
      <c r="B27"/>
      <c r="C27"/>
      <c r="D27"/>
      <c r="E27"/>
      <c r="F27"/>
      <c r="G27"/>
      <c r="H27"/>
      <c r="I27"/>
      <c r="J27" s="11"/>
      <c r="K27" s="11"/>
      <c r="L27" s="11"/>
      <c r="M27"/>
      <c r="N27"/>
      <c r="O27"/>
      <c r="P27"/>
      <c r="Q27"/>
    </row>
    <row r="28" spans="1:17" ht="12.75">
      <c r="A28"/>
      <c r="B28"/>
      <c r="C28" s="15" t="s">
        <v>423</v>
      </c>
      <c r="D28"/>
      <c r="E28" s="12"/>
      <c r="F28" s="12"/>
      <c r="G28" s="12"/>
      <c r="H28" s="12"/>
      <c r="I28" s="12"/>
      <c r="J28" s="12"/>
      <c r="K28" s="12"/>
      <c r="L28" s="12"/>
      <c r="M28" s="12"/>
      <c r="N28"/>
      <c r="O28"/>
      <c r="P28"/>
      <c r="Q28"/>
    </row>
    <row r="29" spans="1:17" ht="12.75">
      <c r="A29" s="14" t="s">
        <v>11</v>
      </c>
      <c r="B29" s="14"/>
      <c r="C29" s="14"/>
      <c r="D29" s="14"/>
      <c r="E29" s="14"/>
      <c r="F29" s="14"/>
      <c r="G29" s="14"/>
      <c r="I29" s="14"/>
      <c r="O29" s="85"/>
      <c r="P29" s="85"/>
      <c r="Q29" s="85"/>
    </row>
    <row r="30" spans="1:17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12.75">
      <c r="A32" s="14"/>
      <c r="B32" s="14"/>
      <c r="C32" s="14"/>
      <c r="D32" s="14"/>
      <c r="E32" s="14"/>
      <c r="F32" s="14"/>
      <c r="N32" s="35"/>
      <c r="O32" s="35"/>
      <c r="P32" s="35"/>
      <c r="Q32" s="35"/>
    </row>
    <row r="33" spans="2:7" ht="12.75">
      <c r="B33" s="21"/>
      <c r="C33" s="480"/>
      <c r="D33" s="481"/>
      <c r="E33" s="21"/>
      <c r="F33" s="21"/>
      <c r="G33" s="481"/>
    </row>
    <row r="34" spans="2:17" ht="12.75" customHeight="1">
      <c r="B34" s="21"/>
      <c r="C34" s="480"/>
      <c r="D34" s="481"/>
      <c r="E34" s="21"/>
      <c r="F34" s="21"/>
      <c r="G34" s="481"/>
      <c r="M34" s="560" t="s">
        <v>888</v>
      </c>
      <c r="N34" s="560"/>
      <c r="O34" s="560"/>
      <c r="P34" s="560"/>
      <c r="Q34" s="560"/>
    </row>
    <row r="35" spans="2:17" ht="12.75" customHeight="1">
      <c r="B35" s="21"/>
      <c r="C35" s="21"/>
      <c r="D35" s="481"/>
      <c r="E35" s="21"/>
      <c r="F35" s="21"/>
      <c r="G35" s="481"/>
      <c r="M35" s="560" t="s">
        <v>921</v>
      </c>
      <c r="N35" s="560"/>
      <c r="O35" s="560"/>
      <c r="P35" s="560"/>
      <c r="Q35" s="560"/>
    </row>
    <row r="36" spans="1:12" ht="12.75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</row>
  </sheetData>
  <sheetProtection/>
  <mergeCells count="15">
    <mergeCell ref="A22:B22"/>
    <mergeCell ref="M34:Q34"/>
    <mergeCell ref="M35:Q35"/>
    <mergeCell ref="A5:O5"/>
    <mergeCell ref="A36:L36"/>
    <mergeCell ref="O1:Q1"/>
    <mergeCell ref="A2:L2"/>
    <mergeCell ref="A3:L3"/>
    <mergeCell ref="A8:A9"/>
    <mergeCell ref="B8:B9"/>
    <mergeCell ref="C8:G8"/>
    <mergeCell ref="H8:L8"/>
    <mergeCell ref="M8:Q8"/>
    <mergeCell ref="A7:B7"/>
    <mergeCell ref="N7:Q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5"/>
  <sheetViews>
    <sheetView view="pageBreakPreview" zoomScale="80" zoomScaleSheetLayoutView="80" zoomScalePageLayoutView="0" workbookViewId="0" topLeftCell="A4">
      <selection activeCell="H33" sqref="H33"/>
    </sheetView>
  </sheetViews>
  <sheetFormatPr defaultColWidth="9.140625" defaultRowHeight="12.75"/>
  <cols>
    <col min="1" max="1" width="7.140625" style="15" customWidth="1"/>
    <col min="2" max="2" width="9.140625" style="15" customWidth="1"/>
    <col min="3" max="3" width="9.57421875" style="15" customWidth="1"/>
    <col min="4" max="4" width="9.28125" style="15" customWidth="1"/>
    <col min="5" max="6" width="9.140625" style="15" customWidth="1"/>
    <col min="7" max="7" width="10.8515625" style="15" customWidth="1"/>
    <col min="8" max="8" width="10.28125" style="15" customWidth="1"/>
    <col min="9" max="9" width="10.8515625" style="15" customWidth="1"/>
    <col min="10" max="10" width="10.28125" style="15" customWidth="1"/>
    <col min="11" max="11" width="11.28125" style="15" customWidth="1"/>
    <col min="12" max="12" width="11.7109375" style="15" customWidth="1"/>
    <col min="13" max="13" width="9.7109375" style="15" customWidth="1"/>
    <col min="14" max="14" width="8.7109375" style="15" customWidth="1"/>
    <col min="15" max="15" width="8.8515625" style="15" customWidth="1"/>
    <col min="16" max="16" width="9.140625" style="15" customWidth="1"/>
    <col min="17" max="17" width="11.00390625" style="15" customWidth="1"/>
    <col min="18" max="18" width="9.140625" style="15" hidden="1" customWidth="1"/>
    <col min="19" max="16384" width="9.140625" style="15" customWidth="1"/>
  </cols>
  <sheetData>
    <row r="1" spans="15:17" ht="12.75" customHeight="1">
      <c r="O1" s="583" t="s">
        <v>57</v>
      </c>
      <c r="P1" s="583"/>
      <c r="Q1" s="583"/>
    </row>
    <row r="2" spans="1:16" ht="15">
      <c r="A2" s="584" t="s">
        <v>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44"/>
      <c r="N2" s="44"/>
      <c r="O2" s="44"/>
      <c r="P2" s="44"/>
    </row>
    <row r="3" spans="1:16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43"/>
      <c r="N3" s="43"/>
      <c r="O3" s="43"/>
      <c r="P3" s="43"/>
    </row>
    <row r="4" ht="11.25" customHeight="1"/>
    <row r="5" spans="1:12" ht="15">
      <c r="A5" s="672" t="s">
        <v>837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</row>
    <row r="7" spans="1:18" ht="12" customHeight="1">
      <c r="A7" s="588" t="s">
        <v>911</v>
      </c>
      <c r="B7" s="588"/>
      <c r="N7" s="657" t="s">
        <v>771</v>
      </c>
      <c r="O7" s="657"/>
      <c r="P7" s="657"/>
      <c r="Q7" s="657"/>
      <c r="R7" s="657"/>
    </row>
    <row r="8" spans="1:17" s="14" customFormat="1" ht="29.25" customHeight="1">
      <c r="A8" s="587" t="s">
        <v>2</v>
      </c>
      <c r="B8" s="587" t="s">
        <v>3</v>
      </c>
      <c r="C8" s="598" t="s">
        <v>779</v>
      </c>
      <c r="D8" s="598"/>
      <c r="E8" s="598"/>
      <c r="F8" s="674"/>
      <c r="G8" s="674"/>
      <c r="H8" s="668" t="s">
        <v>629</v>
      </c>
      <c r="I8" s="598"/>
      <c r="J8" s="598"/>
      <c r="K8" s="598"/>
      <c r="L8" s="598"/>
      <c r="M8" s="669" t="s">
        <v>105</v>
      </c>
      <c r="N8" s="670"/>
      <c r="O8" s="670"/>
      <c r="P8" s="670"/>
      <c r="Q8" s="671"/>
    </row>
    <row r="9" spans="1:19" s="14" customFormat="1" ht="39">
      <c r="A9" s="587"/>
      <c r="B9" s="587"/>
      <c r="C9" s="5" t="s">
        <v>205</v>
      </c>
      <c r="D9" s="5" t="s">
        <v>206</v>
      </c>
      <c r="E9" s="5" t="s">
        <v>350</v>
      </c>
      <c r="F9" s="7" t="s">
        <v>212</v>
      </c>
      <c r="G9" s="7" t="s">
        <v>110</v>
      </c>
      <c r="H9" s="5" t="s">
        <v>205</v>
      </c>
      <c r="I9" s="5" t="s">
        <v>206</v>
      </c>
      <c r="J9" s="5" t="s">
        <v>350</v>
      </c>
      <c r="K9" s="5" t="s">
        <v>212</v>
      </c>
      <c r="L9" s="5" t="s">
        <v>111</v>
      </c>
      <c r="M9" s="5" t="s">
        <v>205</v>
      </c>
      <c r="N9" s="5" t="s">
        <v>206</v>
      </c>
      <c r="O9" s="5" t="s">
        <v>350</v>
      </c>
      <c r="P9" s="7" t="s">
        <v>212</v>
      </c>
      <c r="Q9" s="5" t="s">
        <v>112</v>
      </c>
      <c r="R9" s="29"/>
      <c r="S9" s="30"/>
    </row>
    <row r="10" spans="1:17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7" ht="12.75">
      <c r="A11" s="18">
        <v>1</v>
      </c>
      <c r="B11" s="19" t="s">
        <v>876</v>
      </c>
      <c r="C11" s="19">
        <v>9355</v>
      </c>
      <c r="D11" s="28"/>
      <c r="E11" s="19">
        <v>2200</v>
      </c>
      <c r="F11" s="27"/>
      <c r="G11" s="19">
        <f>C11+E11</f>
        <v>11555</v>
      </c>
      <c r="H11" s="482">
        <v>9058</v>
      </c>
      <c r="I11" s="447"/>
      <c r="J11" s="19">
        <v>1964</v>
      </c>
      <c r="K11" s="19"/>
      <c r="L11" s="447">
        <f>H11+J11</f>
        <v>11022</v>
      </c>
      <c r="M11" s="19">
        <v>1992760</v>
      </c>
      <c r="N11" s="19"/>
      <c r="O11" s="445">
        <v>612768</v>
      </c>
      <c r="P11" s="19"/>
      <c r="Q11" s="19">
        <f>M11+O11</f>
        <v>2605528</v>
      </c>
    </row>
    <row r="12" spans="1:17" ht="12.75">
      <c r="A12" s="18">
        <v>2</v>
      </c>
      <c r="B12" s="19" t="s">
        <v>877</v>
      </c>
      <c r="C12" s="19">
        <v>1455</v>
      </c>
      <c r="D12" s="28"/>
      <c r="E12" s="19"/>
      <c r="F12" s="27"/>
      <c r="G12" s="19">
        <f aca="true" t="shared" si="0" ref="G12:G21">C12+E12</f>
        <v>1455</v>
      </c>
      <c r="H12" s="19">
        <v>1409</v>
      </c>
      <c r="I12" s="447"/>
      <c r="J12" s="19"/>
      <c r="K12" s="19"/>
      <c r="L12" s="447">
        <f aca="true" t="shared" si="1" ref="L12:L21">H12+J12</f>
        <v>1409</v>
      </c>
      <c r="M12" s="19">
        <v>309980</v>
      </c>
      <c r="N12" s="19"/>
      <c r="O12" s="445"/>
      <c r="P12" s="19"/>
      <c r="Q12" s="19">
        <f aca="true" t="shared" si="2" ref="Q12:Q21">M12+O12</f>
        <v>309980</v>
      </c>
    </row>
    <row r="13" spans="1:17" ht="12.75">
      <c r="A13" s="18">
        <v>3</v>
      </c>
      <c r="B13" s="19" t="s">
        <v>878</v>
      </c>
      <c r="C13" s="19">
        <v>3948</v>
      </c>
      <c r="D13" s="28"/>
      <c r="E13" s="19"/>
      <c r="F13" s="27"/>
      <c r="G13" s="19">
        <f t="shared" si="0"/>
        <v>3948</v>
      </c>
      <c r="H13" s="19">
        <v>3822</v>
      </c>
      <c r="I13" s="447"/>
      <c r="J13" s="19"/>
      <c r="K13" s="19"/>
      <c r="L13" s="447">
        <f t="shared" si="1"/>
        <v>3822</v>
      </c>
      <c r="M13" s="19">
        <v>840840</v>
      </c>
      <c r="N13" s="19"/>
      <c r="O13" s="445"/>
      <c r="P13" s="19"/>
      <c r="Q13" s="19">
        <f t="shared" si="2"/>
        <v>840840</v>
      </c>
    </row>
    <row r="14" spans="1:17" ht="12.75">
      <c r="A14" s="18">
        <v>4</v>
      </c>
      <c r="B14" s="19" t="s">
        <v>879</v>
      </c>
      <c r="C14" s="19">
        <v>1216</v>
      </c>
      <c r="E14" s="19"/>
      <c r="F14" s="27"/>
      <c r="G14" s="19">
        <f t="shared" si="0"/>
        <v>1216</v>
      </c>
      <c r="H14" s="19">
        <v>1177</v>
      </c>
      <c r="I14" s="447"/>
      <c r="J14" s="19"/>
      <c r="K14" s="19"/>
      <c r="L14" s="447">
        <f t="shared" si="1"/>
        <v>1177</v>
      </c>
      <c r="M14" s="19">
        <v>258940</v>
      </c>
      <c r="N14" s="19"/>
      <c r="O14" s="445"/>
      <c r="P14" s="19"/>
      <c r="Q14" s="19">
        <f t="shared" si="2"/>
        <v>258940</v>
      </c>
    </row>
    <row r="15" spans="1:17" ht="12.75">
      <c r="A15" s="18">
        <v>5</v>
      </c>
      <c r="B15" s="19" t="s">
        <v>880</v>
      </c>
      <c r="C15" s="19">
        <v>3122</v>
      </c>
      <c r="D15" s="28"/>
      <c r="E15" s="19"/>
      <c r="F15" s="27"/>
      <c r="G15" s="19">
        <f t="shared" si="0"/>
        <v>3122</v>
      </c>
      <c r="H15" s="19">
        <v>3023</v>
      </c>
      <c r="I15" s="447"/>
      <c r="J15" s="19"/>
      <c r="K15" s="19"/>
      <c r="L15" s="447">
        <f t="shared" si="1"/>
        <v>3023</v>
      </c>
      <c r="M15" s="19">
        <v>665060</v>
      </c>
      <c r="N15" s="19"/>
      <c r="O15" s="445"/>
      <c r="P15" s="19"/>
      <c r="Q15" s="19">
        <f t="shared" si="2"/>
        <v>665060</v>
      </c>
    </row>
    <row r="16" spans="1:17" ht="12.75">
      <c r="A16" s="18">
        <v>6</v>
      </c>
      <c r="B16" s="19" t="s">
        <v>881</v>
      </c>
      <c r="C16" s="19">
        <v>5573</v>
      </c>
      <c r="D16" s="28"/>
      <c r="E16" s="19"/>
      <c r="F16" s="27"/>
      <c r="G16" s="19">
        <f t="shared" si="0"/>
        <v>5573</v>
      </c>
      <c r="H16" s="19">
        <v>5396</v>
      </c>
      <c r="I16" s="447"/>
      <c r="J16" s="19"/>
      <c r="K16" s="19"/>
      <c r="L16" s="447">
        <f t="shared" si="1"/>
        <v>5396</v>
      </c>
      <c r="M16" s="19">
        <v>1187120</v>
      </c>
      <c r="N16" s="19"/>
      <c r="O16" s="445"/>
      <c r="P16" s="19"/>
      <c r="Q16" s="19">
        <f t="shared" si="2"/>
        <v>1187120</v>
      </c>
    </row>
    <row r="17" spans="1:17" ht="12.75">
      <c r="A17" s="18">
        <v>7</v>
      </c>
      <c r="B17" s="19" t="s">
        <v>882</v>
      </c>
      <c r="C17" s="19">
        <v>2142</v>
      </c>
      <c r="D17" s="28"/>
      <c r="E17" s="19"/>
      <c r="F17" s="27"/>
      <c r="G17" s="19">
        <f t="shared" si="0"/>
        <v>2142</v>
      </c>
      <c r="H17" s="19">
        <v>2074</v>
      </c>
      <c r="I17" s="447"/>
      <c r="J17" s="19"/>
      <c r="K17" s="19"/>
      <c r="L17" s="447">
        <f t="shared" si="1"/>
        <v>2074</v>
      </c>
      <c r="M17" s="19">
        <v>456280</v>
      </c>
      <c r="N17" s="19"/>
      <c r="O17" s="445"/>
      <c r="P17" s="19"/>
      <c r="Q17" s="19">
        <f t="shared" si="2"/>
        <v>456280</v>
      </c>
    </row>
    <row r="18" spans="1:17" ht="12.75">
      <c r="A18" s="18">
        <v>8</v>
      </c>
      <c r="B18" s="19" t="s">
        <v>883</v>
      </c>
      <c r="C18" s="19">
        <v>4748</v>
      </c>
      <c r="D18" s="28"/>
      <c r="E18" s="19"/>
      <c r="F18" s="27"/>
      <c r="G18" s="19">
        <f t="shared" si="0"/>
        <v>4748</v>
      </c>
      <c r="H18" s="19">
        <v>4597</v>
      </c>
      <c r="I18" s="447"/>
      <c r="J18" s="19"/>
      <c r="K18" s="19"/>
      <c r="L18" s="447">
        <f t="shared" si="1"/>
        <v>4597</v>
      </c>
      <c r="M18" s="19">
        <v>1011340</v>
      </c>
      <c r="N18" s="19"/>
      <c r="O18" s="445"/>
      <c r="P18" s="19"/>
      <c r="Q18" s="19">
        <f t="shared" si="2"/>
        <v>1011340</v>
      </c>
    </row>
    <row r="19" spans="1:17" ht="12.75">
      <c r="A19" s="18">
        <v>9</v>
      </c>
      <c r="B19" s="19" t="s">
        <v>884</v>
      </c>
      <c r="C19" s="19">
        <v>3924</v>
      </c>
      <c r="D19" s="28"/>
      <c r="E19" s="19"/>
      <c r="F19" s="27"/>
      <c r="G19" s="19">
        <f t="shared" si="0"/>
        <v>3924</v>
      </c>
      <c r="H19" s="19">
        <v>3799</v>
      </c>
      <c r="I19" s="447"/>
      <c r="J19" s="19"/>
      <c r="K19" s="19"/>
      <c r="L19" s="447">
        <f t="shared" si="1"/>
        <v>3799</v>
      </c>
      <c r="M19" s="19">
        <v>835780</v>
      </c>
      <c r="N19" s="19"/>
      <c r="O19" s="445"/>
      <c r="P19" s="19"/>
      <c r="Q19" s="19">
        <f t="shared" si="2"/>
        <v>835780</v>
      </c>
    </row>
    <row r="20" spans="1:17" ht="12.75">
      <c r="A20" s="18">
        <v>10</v>
      </c>
      <c r="B20" s="19" t="s">
        <v>885</v>
      </c>
      <c r="C20" s="9">
        <v>1638</v>
      </c>
      <c r="D20" s="28"/>
      <c r="E20" s="19"/>
      <c r="F20" s="27"/>
      <c r="G20" s="19">
        <f t="shared" si="0"/>
        <v>1638</v>
      </c>
      <c r="H20" s="9">
        <v>1586</v>
      </c>
      <c r="I20" s="447"/>
      <c r="J20" s="19"/>
      <c r="K20" s="19"/>
      <c r="L20" s="447">
        <f t="shared" si="1"/>
        <v>1586</v>
      </c>
      <c r="M20" s="19">
        <v>348920</v>
      </c>
      <c r="N20" s="19"/>
      <c r="O20" s="445"/>
      <c r="P20" s="19"/>
      <c r="Q20" s="19">
        <f t="shared" si="2"/>
        <v>348920</v>
      </c>
    </row>
    <row r="21" spans="1:17" ht="12.75">
      <c r="A21" s="18">
        <v>11</v>
      </c>
      <c r="B21" s="19" t="s">
        <v>886</v>
      </c>
      <c r="C21" s="19">
        <v>2250</v>
      </c>
      <c r="D21" s="28"/>
      <c r="E21" s="19"/>
      <c r="F21" s="27"/>
      <c r="G21" s="19">
        <f t="shared" si="0"/>
        <v>2250</v>
      </c>
      <c r="H21" s="19">
        <v>2178</v>
      </c>
      <c r="I21" s="447"/>
      <c r="J21" s="19"/>
      <c r="K21" s="19"/>
      <c r="L21" s="447">
        <f t="shared" si="1"/>
        <v>2178</v>
      </c>
      <c r="M21" s="19">
        <v>479160</v>
      </c>
      <c r="N21" s="19"/>
      <c r="O21" s="445"/>
      <c r="P21" s="19"/>
      <c r="Q21" s="19">
        <f t="shared" si="2"/>
        <v>479160</v>
      </c>
    </row>
    <row r="22" spans="1:17" ht="12.75">
      <c r="A22" s="562" t="s">
        <v>15</v>
      </c>
      <c r="B22" s="563"/>
      <c r="C22" s="29">
        <f>SUM(C11:C21)</f>
        <v>39371</v>
      </c>
      <c r="D22" s="29"/>
      <c r="E22" s="29">
        <v>2200</v>
      </c>
      <c r="F22" s="477"/>
      <c r="G22" s="29">
        <f>SUM(G11:G21)</f>
        <v>41571</v>
      </c>
      <c r="H22" s="29">
        <f>SUM(H11:H21)</f>
        <v>38119</v>
      </c>
      <c r="I22" s="419"/>
      <c r="J22" s="29"/>
      <c r="K22" s="29"/>
      <c r="L22" s="419">
        <f>SUM(L11:L21)</f>
        <v>40083</v>
      </c>
      <c r="M22" s="29">
        <f>SUM(M11:M21)</f>
        <v>8386180</v>
      </c>
      <c r="N22" s="29"/>
      <c r="O22" s="483">
        <f>SUM(O11:O21)</f>
        <v>612768</v>
      </c>
      <c r="P22" s="29"/>
      <c r="Q22" s="29">
        <f>SUM(Q11:Q21)</f>
        <v>8998948</v>
      </c>
    </row>
    <row r="23" spans="1:17" ht="12.75">
      <c r="A23" s="7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9" ht="12.75">
      <c r="A24" s="10" t="s">
        <v>7</v>
      </c>
      <c r="B24"/>
      <c r="C24"/>
      <c r="D24"/>
      <c r="I24" s="484"/>
    </row>
    <row r="25" spans="1:4" ht="12.75">
      <c r="A25" t="s">
        <v>8</v>
      </c>
      <c r="B25"/>
      <c r="C25"/>
      <c r="D25"/>
    </row>
    <row r="26" spans="1:12" ht="12.75">
      <c r="A26" t="s">
        <v>9</v>
      </c>
      <c r="B26"/>
      <c r="C26"/>
      <c r="D26"/>
      <c r="I26" s="11"/>
      <c r="J26" s="11"/>
      <c r="K26" s="11"/>
      <c r="L26" s="11"/>
    </row>
    <row r="27" spans="1:17" ht="12.75">
      <c r="A27" s="15" t="s">
        <v>422</v>
      </c>
      <c r="B27"/>
      <c r="C27"/>
      <c r="D27"/>
      <c r="E27"/>
      <c r="F27"/>
      <c r="G27"/>
      <c r="H27"/>
      <c r="I27"/>
      <c r="J27" s="11"/>
      <c r="K27" s="11"/>
      <c r="L27" s="11"/>
      <c r="M27"/>
      <c r="N27"/>
      <c r="O27"/>
      <c r="P27"/>
      <c r="Q27"/>
    </row>
    <row r="28" spans="1:17" ht="12.75">
      <c r="A28"/>
      <c r="B28"/>
      <c r="C28" s="15" t="s">
        <v>424</v>
      </c>
      <c r="D28"/>
      <c r="E28" s="12"/>
      <c r="F28" s="12"/>
      <c r="G28" s="12"/>
      <c r="H28" s="12"/>
      <c r="I28" s="12"/>
      <c r="J28" s="12"/>
      <c r="K28" s="12"/>
      <c r="L28" s="12"/>
      <c r="M28" s="12"/>
      <c r="N28"/>
      <c r="O28"/>
      <c r="P28"/>
      <c r="Q28"/>
    </row>
    <row r="29" spans="1:17" ht="12.75">
      <c r="A29"/>
      <c r="B29"/>
      <c r="D29"/>
      <c r="E29" s="12"/>
      <c r="F29" s="12"/>
      <c r="G29" s="12"/>
      <c r="H29" s="12"/>
      <c r="I29" s="12"/>
      <c r="J29" s="12"/>
      <c r="K29" s="12"/>
      <c r="L29" s="12"/>
      <c r="M29" s="12"/>
      <c r="N29"/>
      <c r="O29"/>
      <c r="P29"/>
      <c r="Q29"/>
    </row>
    <row r="30" spans="1:17" ht="12.75">
      <c r="A30"/>
      <c r="B30"/>
      <c r="D30"/>
      <c r="E30" s="12"/>
      <c r="F30" s="12"/>
      <c r="G30" s="12"/>
      <c r="H30" s="12"/>
      <c r="I30" s="12"/>
      <c r="J30" s="12"/>
      <c r="K30" s="12"/>
      <c r="L30" s="12"/>
      <c r="M30" s="12"/>
      <c r="N30"/>
      <c r="O30"/>
      <c r="P30"/>
      <c r="Q30"/>
    </row>
    <row r="32" spans="1:17" ht="12.75">
      <c r="A32" s="14" t="s">
        <v>11</v>
      </c>
      <c r="B32" s="14"/>
      <c r="C32" s="14"/>
      <c r="D32" s="14"/>
      <c r="E32" s="14"/>
      <c r="F32" s="14"/>
      <c r="G32" s="14"/>
      <c r="I32" s="14"/>
      <c r="O32" s="85"/>
      <c r="P32" s="85"/>
      <c r="Q32" s="85"/>
    </row>
    <row r="33" spans="2:17" ht="13.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675" t="s">
        <v>888</v>
      </c>
      <c r="N33" s="675"/>
      <c r="O33" s="675"/>
      <c r="P33" s="675"/>
      <c r="Q33" s="675"/>
    </row>
    <row r="34" spans="2:17" ht="13.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675" t="s">
        <v>889</v>
      </c>
      <c r="N34" s="675"/>
      <c r="O34" s="675"/>
      <c r="P34" s="675"/>
      <c r="Q34" s="675"/>
    </row>
    <row r="35" spans="1:12" ht="12.75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</row>
  </sheetData>
  <sheetProtection/>
  <mergeCells count="15">
    <mergeCell ref="H8:L8"/>
    <mergeCell ref="A22:B22"/>
    <mergeCell ref="M33:Q33"/>
    <mergeCell ref="M34:Q34"/>
    <mergeCell ref="A35:L35"/>
    <mergeCell ref="O1:Q1"/>
    <mergeCell ref="A2:L2"/>
    <mergeCell ref="A3:L3"/>
    <mergeCell ref="A5:L5"/>
    <mergeCell ref="M8:Q8"/>
    <mergeCell ref="A8:A9"/>
    <mergeCell ref="B8:B9"/>
    <mergeCell ref="A7:B7"/>
    <mergeCell ref="N7:R7"/>
    <mergeCell ref="C8:G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1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</cols>
  <sheetData>
    <row r="1" spans="1:7" ht="15.75">
      <c r="A1" s="654" t="s">
        <v>0</v>
      </c>
      <c r="B1" s="654"/>
      <c r="C1" s="654"/>
      <c r="D1" s="654"/>
      <c r="E1" s="654"/>
      <c r="G1" s="213" t="s">
        <v>630</v>
      </c>
    </row>
    <row r="2" spans="1:6" ht="21.75">
      <c r="A2" s="655" t="s">
        <v>694</v>
      </c>
      <c r="B2" s="655"/>
      <c r="C2" s="655"/>
      <c r="D2" s="655"/>
      <c r="E2" s="655"/>
      <c r="F2" s="655"/>
    </row>
    <row r="3" spans="1:2" ht="14.25">
      <c r="A3" s="215"/>
      <c r="B3" s="215"/>
    </row>
    <row r="4" spans="1:6" ht="18" customHeight="1">
      <c r="A4" s="656" t="s">
        <v>631</v>
      </c>
      <c r="B4" s="656"/>
      <c r="C4" s="656"/>
      <c r="D4" s="656"/>
      <c r="E4" s="656"/>
      <c r="F4" s="656"/>
    </row>
    <row r="5" spans="1:2" ht="14.25">
      <c r="A5" s="35" t="s">
        <v>911</v>
      </c>
      <c r="B5" s="216"/>
    </row>
    <row r="6" spans="1:7" ht="14.25">
      <c r="A6" s="216"/>
      <c r="B6" s="216"/>
      <c r="F6" s="657" t="s">
        <v>773</v>
      </c>
      <c r="G6" s="657"/>
    </row>
    <row r="7" spans="1:7" ht="42" customHeight="1">
      <c r="A7" s="217" t="s">
        <v>2</v>
      </c>
      <c r="B7" s="217" t="s">
        <v>3</v>
      </c>
      <c r="C7" s="329" t="s">
        <v>632</v>
      </c>
      <c r="D7" s="329" t="s">
        <v>633</v>
      </c>
      <c r="E7" s="329" t="s">
        <v>634</v>
      </c>
      <c r="F7" s="329" t="s">
        <v>635</v>
      </c>
      <c r="G7" s="309" t="s">
        <v>636</v>
      </c>
    </row>
    <row r="8" spans="1:7" s="213" customFormat="1" ht="14.25">
      <c r="A8" s="219" t="s">
        <v>253</v>
      </c>
      <c r="B8" s="219" t="s">
        <v>254</v>
      </c>
      <c r="C8" s="219" t="s">
        <v>255</v>
      </c>
      <c r="D8" s="219" t="s">
        <v>256</v>
      </c>
      <c r="E8" s="219" t="s">
        <v>257</v>
      </c>
      <c r="F8" s="219" t="s">
        <v>258</v>
      </c>
      <c r="G8" s="219" t="s">
        <v>259</v>
      </c>
    </row>
    <row r="9" spans="1:7" s="213" customFormat="1" ht="14.25">
      <c r="A9" s="430">
        <v>1</v>
      </c>
      <c r="B9" s="19" t="s">
        <v>876</v>
      </c>
      <c r="C9" s="220">
        <v>43694</v>
      </c>
      <c r="D9" s="220">
        <v>13828</v>
      </c>
      <c r="E9" s="220"/>
      <c r="F9" s="220">
        <v>29866</v>
      </c>
      <c r="G9" s="9"/>
    </row>
    <row r="10" spans="1:7" s="213" customFormat="1" ht="14.25">
      <c r="A10" s="430">
        <v>2</v>
      </c>
      <c r="B10" s="19" t="s">
        <v>877</v>
      </c>
      <c r="C10" s="220">
        <v>5637</v>
      </c>
      <c r="D10" s="220">
        <v>1279</v>
      </c>
      <c r="E10" s="220"/>
      <c r="F10" s="220">
        <v>4358</v>
      </c>
      <c r="G10" s="9"/>
    </row>
    <row r="11" spans="1:7" s="213" customFormat="1" ht="14.25">
      <c r="A11" s="430">
        <v>3</v>
      </c>
      <c r="B11" s="19" t="s">
        <v>878</v>
      </c>
      <c r="C11" s="220">
        <v>11897</v>
      </c>
      <c r="D11" s="220">
        <v>7342</v>
      </c>
      <c r="E11" s="220"/>
      <c r="F11" s="220">
        <v>4555</v>
      </c>
      <c r="G11" s="9"/>
    </row>
    <row r="12" spans="1:7" s="213" customFormat="1" ht="14.25">
      <c r="A12" s="430">
        <v>4</v>
      </c>
      <c r="B12" s="19" t="s">
        <v>879</v>
      </c>
      <c r="C12" s="220">
        <v>3577</v>
      </c>
      <c r="D12" s="220">
        <v>1241</v>
      </c>
      <c r="E12" s="220"/>
      <c r="F12" s="220">
        <v>2336</v>
      </c>
      <c r="G12" s="9"/>
    </row>
    <row r="13" spans="1:7" s="213" customFormat="1" ht="14.25">
      <c r="A13" s="430">
        <v>5</v>
      </c>
      <c r="B13" s="19" t="s">
        <v>880</v>
      </c>
      <c r="C13" s="220">
        <v>11698</v>
      </c>
      <c r="D13" s="220">
        <v>4951</v>
      </c>
      <c r="E13" s="220"/>
      <c r="F13" s="220">
        <v>6747</v>
      </c>
      <c r="G13" s="9"/>
    </row>
    <row r="14" spans="1:7" s="213" customFormat="1" ht="14.25">
      <c r="A14" s="430">
        <v>6</v>
      </c>
      <c r="B14" s="19" t="s">
        <v>881</v>
      </c>
      <c r="C14" s="220">
        <v>26238</v>
      </c>
      <c r="D14" s="220">
        <v>9268</v>
      </c>
      <c r="E14" s="220"/>
      <c r="F14" s="220">
        <v>16970</v>
      </c>
      <c r="G14" s="9"/>
    </row>
    <row r="15" spans="1:7" s="213" customFormat="1" ht="14.25">
      <c r="A15" s="430">
        <v>7</v>
      </c>
      <c r="B15" s="19" t="s">
        <v>882</v>
      </c>
      <c r="C15" s="220">
        <v>11148</v>
      </c>
      <c r="D15" s="220">
        <v>4291</v>
      </c>
      <c r="E15" s="220"/>
      <c r="F15" s="220">
        <v>6857</v>
      </c>
      <c r="G15" s="9"/>
    </row>
    <row r="16" spans="1:7" s="213" customFormat="1" ht="14.25">
      <c r="A16" s="430">
        <v>8</v>
      </c>
      <c r="B16" s="19" t="s">
        <v>883</v>
      </c>
      <c r="C16" s="220">
        <v>13112</v>
      </c>
      <c r="D16" s="220">
        <v>5471</v>
      </c>
      <c r="E16" s="220"/>
      <c r="F16" s="220">
        <v>7641</v>
      </c>
      <c r="G16" s="9"/>
    </row>
    <row r="17" spans="1:7" s="213" customFormat="1" ht="14.25">
      <c r="A17" s="430">
        <v>9</v>
      </c>
      <c r="B17" s="19" t="s">
        <v>884</v>
      </c>
      <c r="C17" s="9">
        <v>19481</v>
      </c>
      <c r="D17" s="9">
        <v>7269</v>
      </c>
      <c r="E17" s="9"/>
      <c r="F17" s="220">
        <v>12212</v>
      </c>
      <c r="G17" s="9"/>
    </row>
    <row r="18" spans="1:7" s="213" customFormat="1" ht="14.25">
      <c r="A18" s="430">
        <v>10</v>
      </c>
      <c r="B18" s="19" t="s">
        <v>885</v>
      </c>
      <c r="C18" s="9">
        <v>7063</v>
      </c>
      <c r="D18" s="9">
        <v>3825</v>
      </c>
      <c r="E18" s="9"/>
      <c r="F18" s="220">
        <v>3238</v>
      </c>
      <c r="G18" s="9"/>
    </row>
    <row r="19" spans="1:7" s="213" customFormat="1" ht="14.25">
      <c r="A19" s="430">
        <v>11</v>
      </c>
      <c r="B19" s="19" t="s">
        <v>886</v>
      </c>
      <c r="C19" s="9">
        <v>9957</v>
      </c>
      <c r="D19" s="9">
        <v>4521</v>
      </c>
      <c r="E19" s="9"/>
      <c r="F19" s="220">
        <v>5436</v>
      </c>
      <c r="G19" s="9"/>
    </row>
    <row r="20" spans="1:7" s="213" customFormat="1" ht="14.25">
      <c r="A20" s="677" t="s">
        <v>15</v>
      </c>
      <c r="B20" s="677"/>
      <c r="C20" s="29">
        <v>163502</v>
      </c>
      <c r="D20" s="29">
        <f>SUM(D9:D19)</f>
        <v>63286</v>
      </c>
      <c r="E20" s="29"/>
      <c r="F20" s="29">
        <v>100216</v>
      </c>
      <c r="G20" s="29"/>
    </row>
    <row r="21" spans="1:7" s="213" customFormat="1" ht="14.25">
      <c r="A21" s="485"/>
      <c r="B21" s="21"/>
      <c r="C21"/>
      <c r="D21"/>
      <c r="E21"/>
      <c r="F21"/>
      <c r="G21"/>
    </row>
    <row r="22" spans="1:7" s="213" customFormat="1" ht="14.25">
      <c r="A22" s="485"/>
      <c r="B22" s="21"/>
      <c r="C22"/>
      <c r="D22"/>
      <c r="E22"/>
      <c r="F22"/>
      <c r="G22"/>
    </row>
    <row r="23" spans="1:7" s="213" customFormat="1" ht="14.25">
      <c r="A23" s="485"/>
      <c r="B23" s="21"/>
      <c r="C23"/>
      <c r="D23"/>
      <c r="E23"/>
      <c r="F23"/>
      <c r="G23"/>
    </row>
    <row r="24" spans="1:7" s="213" customFormat="1" ht="14.25">
      <c r="A24" s="485"/>
      <c r="B24" s="21"/>
      <c r="C24"/>
      <c r="D24"/>
      <c r="E24"/>
      <c r="F24"/>
      <c r="G24"/>
    </row>
    <row r="25" spans="1:7" s="213" customFormat="1" ht="14.25">
      <c r="A25" s="485"/>
      <c r="B25" s="21"/>
      <c r="C25"/>
      <c r="D25"/>
      <c r="E25"/>
      <c r="F25"/>
      <c r="G25"/>
    </row>
    <row r="26" spans="1:7" s="213" customFormat="1" ht="14.25">
      <c r="A26" s="486"/>
      <c r="B26" s="330"/>
      <c r="C26" s="330"/>
      <c r="D26" s="330"/>
      <c r="E26" s="438"/>
      <c r="F26" s="438"/>
      <c r="G26" s="331"/>
    </row>
    <row r="27" spans="1:7" ht="13.5">
      <c r="A27" s="486"/>
      <c r="B27" s="330"/>
      <c r="C27" s="330"/>
      <c r="D27" s="330"/>
      <c r="E27" s="676" t="s">
        <v>888</v>
      </c>
      <c r="F27" s="676"/>
      <c r="G27" s="676"/>
    </row>
    <row r="28" spans="1:7" ht="13.5">
      <c r="A28" s="486"/>
      <c r="B28" s="330"/>
      <c r="C28" s="330"/>
      <c r="D28" s="330"/>
      <c r="E28" s="676" t="s">
        <v>889</v>
      </c>
      <c r="F28" s="676"/>
      <c r="G28" s="676"/>
    </row>
    <row r="29" spans="1:7" ht="12.75">
      <c r="A29" s="486" t="s">
        <v>11</v>
      </c>
      <c r="C29" s="330"/>
      <c r="D29" s="330"/>
      <c r="E29" s="330"/>
      <c r="F29" s="332"/>
      <c r="G29" s="333"/>
    </row>
    <row r="30" spans="1:7" ht="12.75">
      <c r="A30" s="486"/>
      <c r="B30" s="330"/>
      <c r="C30" s="330"/>
      <c r="D30" s="330"/>
      <c r="E30" s="330"/>
      <c r="F30" s="330"/>
      <c r="G30" s="330"/>
    </row>
    <row r="31" spans="1:13" ht="12.75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</row>
  </sheetData>
  <sheetProtection/>
  <mergeCells count="7">
    <mergeCell ref="E28:G28"/>
    <mergeCell ref="A1:E1"/>
    <mergeCell ref="A2:F2"/>
    <mergeCell ref="A4:F4"/>
    <mergeCell ref="F6:G6"/>
    <mergeCell ref="A20:B20"/>
    <mergeCell ref="E27:G2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7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5.1406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589"/>
      <c r="F1" s="589"/>
      <c r="G1" s="589"/>
      <c r="H1" s="589"/>
      <c r="I1" s="589"/>
      <c r="J1" s="145" t="s">
        <v>58</v>
      </c>
    </row>
    <row r="2" spans="1:10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</row>
    <row r="4" ht="14.25" customHeight="1"/>
    <row r="5" spans="1:10" ht="31.5" customHeight="1">
      <c r="A5" s="672" t="s">
        <v>740</v>
      </c>
      <c r="B5" s="672"/>
      <c r="C5" s="672"/>
      <c r="D5" s="672"/>
      <c r="E5" s="672"/>
      <c r="F5" s="672"/>
      <c r="G5" s="672"/>
      <c r="H5" s="672"/>
      <c r="I5" s="672"/>
      <c r="J5" s="67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588" t="s">
        <v>911</v>
      </c>
      <c r="B8" s="588"/>
      <c r="C8" s="31"/>
      <c r="H8" s="657" t="s">
        <v>771</v>
      </c>
      <c r="I8" s="657"/>
      <c r="J8" s="657"/>
      <c r="K8" s="117"/>
      <c r="L8" s="117"/>
    </row>
    <row r="9" spans="1:18" ht="12.75">
      <c r="A9" s="587" t="s">
        <v>2</v>
      </c>
      <c r="B9" s="587" t="s">
        <v>3</v>
      </c>
      <c r="C9" s="562" t="s">
        <v>741</v>
      </c>
      <c r="D9" s="610"/>
      <c r="E9" s="610"/>
      <c r="F9" s="563"/>
      <c r="G9" s="562" t="s">
        <v>98</v>
      </c>
      <c r="H9" s="610"/>
      <c r="I9" s="610"/>
      <c r="J9" s="563"/>
      <c r="Q9" s="21"/>
      <c r="R9" s="21"/>
    </row>
    <row r="10" spans="1:10" ht="64.5" customHeight="1">
      <c r="A10" s="587"/>
      <c r="B10" s="587"/>
      <c r="C10" s="5" t="s">
        <v>177</v>
      </c>
      <c r="D10" s="5" t="s">
        <v>13</v>
      </c>
      <c r="E10" s="7" t="s">
        <v>772</v>
      </c>
      <c r="F10" s="7" t="s">
        <v>194</v>
      </c>
      <c r="G10" s="5" t="s">
        <v>177</v>
      </c>
      <c r="H10" s="25" t="s">
        <v>14</v>
      </c>
      <c r="I10" s="110" t="s">
        <v>859</v>
      </c>
      <c r="J10" s="5" t="s">
        <v>860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6">
        <v>8</v>
      </c>
      <c r="I11" s="5">
        <v>9</v>
      </c>
      <c r="J11" s="5">
        <v>10</v>
      </c>
    </row>
    <row r="12" spans="1:10" ht="12.75">
      <c r="A12" s="18">
        <v>1</v>
      </c>
      <c r="B12" s="19" t="s">
        <v>876</v>
      </c>
      <c r="C12" s="19">
        <v>137</v>
      </c>
      <c r="D12" s="447">
        <v>33979</v>
      </c>
      <c r="E12" s="19">
        <v>220</v>
      </c>
      <c r="F12" s="109">
        <f>D12*E12</f>
        <v>7475380</v>
      </c>
      <c r="G12" s="474">
        <v>137</v>
      </c>
      <c r="H12" s="447">
        <v>7186080</v>
      </c>
      <c r="I12" s="28">
        <v>220</v>
      </c>
      <c r="J12" s="478">
        <f>H12/I12</f>
        <v>32664</v>
      </c>
    </row>
    <row r="13" spans="1:10" ht="12.75">
      <c r="A13" s="18">
        <v>2</v>
      </c>
      <c r="B13" s="19" t="s">
        <v>877</v>
      </c>
      <c r="C13" s="19">
        <v>66</v>
      </c>
      <c r="D13" s="447">
        <v>4733</v>
      </c>
      <c r="E13" s="19">
        <v>220</v>
      </c>
      <c r="F13" s="109">
        <f aca="true" t="shared" si="0" ref="F13:F22">D13*E13</f>
        <v>1041260</v>
      </c>
      <c r="G13" s="474">
        <v>64</v>
      </c>
      <c r="H13" s="447">
        <v>1145760</v>
      </c>
      <c r="I13" s="28">
        <v>220</v>
      </c>
      <c r="J13" s="478">
        <f aca="true" t="shared" si="1" ref="J13:J22">H13/I13</f>
        <v>5208</v>
      </c>
    </row>
    <row r="14" spans="1:10" ht="12.75">
      <c r="A14" s="18">
        <v>3</v>
      </c>
      <c r="B14" s="19" t="s">
        <v>878</v>
      </c>
      <c r="C14" s="19">
        <v>109</v>
      </c>
      <c r="D14" s="447">
        <v>7729</v>
      </c>
      <c r="E14" s="19">
        <v>220</v>
      </c>
      <c r="F14" s="109">
        <f t="shared" si="0"/>
        <v>1700380</v>
      </c>
      <c r="G14" s="474">
        <v>107</v>
      </c>
      <c r="H14" s="19">
        <v>1660120</v>
      </c>
      <c r="I14" s="28">
        <v>220</v>
      </c>
      <c r="J14" s="478">
        <f t="shared" si="1"/>
        <v>7546</v>
      </c>
    </row>
    <row r="15" spans="1:10" ht="12.75">
      <c r="A15" s="18">
        <v>4</v>
      </c>
      <c r="B15" s="19" t="s">
        <v>879</v>
      </c>
      <c r="C15" s="19">
        <v>55</v>
      </c>
      <c r="D15" s="447">
        <v>2281</v>
      </c>
      <c r="E15" s="19">
        <v>220</v>
      </c>
      <c r="F15" s="109">
        <f t="shared" si="0"/>
        <v>501820</v>
      </c>
      <c r="G15" s="474">
        <v>54</v>
      </c>
      <c r="H15" s="19">
        <v>715000</v>
      </c>
      <c r="I15" s="28">
        <v>220</v>
      </c>
      <c r="J15" s="478">
        <f t="shared" si="1"/>
        <v>3250</v>
      </c>
    </row>
    <row r="16" spans="1:10" ht="12.75">
      <c r="A16" s="18">
        <v>5</v>
      </c>
      <c r="B16" s="19" t="s">
        <v>880</v>
      </c>
      <c r="C16" s="19">
        <v>130</v>
      </c>
      <c r="D16" s="447">
        <v>8062</v>
      </c>
      <c r="E16" s="19">
        <v>220</v>
      </c>
      <c r="F16" s="109">
        <f t="shared" si="0"/>
        <v>1773640</v>
      </c>
      <c r="G16" s="474">
        <v>130</v>
      </c>
      <c r="H16" s="19">
        <v>1662760</v>
      </c>
      <c r="I16" s="28">
        <v>220</v>
      </c>
      <c r="J16" s="478">
        <f t="shared" si="1"/>
        <v>7558</v>
      </c>
    </row>
    <row r="17" spans="1:10" ht="12.75">
      <c r="A17" s="18">
        <v>6</v>
      </c>
      <c r="B17" s="19" t="s">
        <v>881</v>
      </c>
      <c r="C17" s="19">
        <v>137</v>
      </c>
      <c r="D17" s="447">
        <v>20370</v>
      </c>
      <c r="E17" s="19">
        <v>220</v>
      </c>
      <c r="F17" s="109">
        <f t="shared" si="0"/>
        <v>4481400</v>
      </c>
      <c r="G17" s="474">
        <v>136</v>
      </c>
      <c r="H17" s="19">
        <v>4872120</v>
      </c>
      <c r="I17" s="28">
        <v>220</v>
      </c>
      <c r="J17" s="478">
        <f t="shared" si="1"/>
        <v>22146</v>
      </c>
    </row>
    <row r="18" spans="1:10" ht="12.75">
      <c r="A18" s="18">
        <v>7</v>
      </c>
      <c r="B18" s="19" t="s">
        <v>882</v>
      </c>
      <c r="C18" s="19">
        <v>72</v>
      </c>
      <c r="D18" s="447">
        <v>8400</v>
      </c>
      <c r="E18" s="19">
        <v>220</v>
      </c>
      <c r="F18" s="109">
        <f t="shared" si="0"/>
        <v>1848000</v>
      </c>
      <c r="G18" s="474">
        <v>71</v>
      </c>
      <c r="H18" s="19">
        <v>1729420</v>
      </c>
      <c r="I18" s="28">
        <v>220</v>
      </c>
      <c r="J18" s="478">
        <f t="shared" si="1"/>
        <v>7861</v>
      </c>
    </row>
    <row r="19" spans="1:10" ht="12.75">
      <c r="A19" s="18">
        <v>8</v>
      </c>
      <c r="B19" s="19" t="s">
        <v>883</v>
      </c>
      <c r="C19" s="19">
        <v>105</v>
      </c>
      <c r="D19" s="447">
        <v>8257</v>
      </c>
      <c r="E19" s="19">
        <v>220</v>
      </c>
      <c r="F19" s="109">
        <f t="shared" si="0"/>
        <v>1816540</v>
      </c>
      <c r="G19" s="474">
        <v>103</v>
      </c>
      <c r="H19" s="19">
        <v>2029720</v>
      </c>
      <c r="I19" s="28">
        <v>220</v>
      </c>
      <c r="J19" s="478">
        <f t="shared" si="1"/>
        <v>9226</v>
      </c>
    </row>
    <row r="20" spans="1:10" ht="12.75">
      <c r="A20" s="18">
        <v>9</v>
      </c>
      <c r="B20" s="19" t="s">
        <v>884</v>
      </c>
      <c r="C20" s="19">
        <v>115</v>
      </c>
      <c r="D20" s="447">
        <v>14426</v>
      </c>
      <c r="E20" s="19">
        <v>220</v>
      </c>
      <c r="F20" s="109">
        <f t="shared" si="0"/>
        <v>3173720</v>
      </c>
      <c r="G20" s="474">
        <v>116</v>
      </c>
      <c r="H20" s="19">
        <v>3266780</v>
      </c>
      <c r="I20" s="28">
        <v>220</v>
      </c>
      <c r="J20" s="478">
        <f t="shared" si="1"/>
        <v>14849</v>
      </c>
    </row>
    <row r="21" spans="1:10" ht="12.75">
      <c r="A21" s="18">
        <v>10</v>
      </c>
      <c r="B21" s="19" t="s">
        <v>885</v>
      </c>
      <c r="C21" s="19">
        <v>97</v>
      </c>
      <c r="D21" s="447">
        <v>4921</v>
      </c>
      <c r="E21" s="19">
        <v>220</v>
      </c>
      <c r="F21" s="109">
        <f t="shared" si="0"/>
        <v>1082620</v>
      </c>
      <c r="G21" s="474">
        <v>93</v>
      </c>
      <c r="H21" s="19">
        <v>881980</v>
      </c>
      <c r="I21" s="28">
        <v>220</v>
      </c>
      <c r="J21" s="478">
        <f t="shared" si="1"/>
        <v>4009</v>
      </c>
    </row>
    <row r="22" spans="1:10" ht="12.75">
      <c r="A22" s="18">
        <v>11</v>
      </c>
      <c r="B22" s="19" t="s">
        <v>886</v>
      </c>
      <c r="C22" s="19">
        <v>123</v>
      </c>
      <c r="D22" s="447">
        <v>8959</v>
      </c>
      <c r="E22" s="19">
        <v>220</v>
      </c>
      <c r="F22" s="109">
        <f t="shared" si="0"/>
        <v>1970980</v>
      </c>
      <c r="G22" s="474">
        <v>123</v>
      </c>
      <c r="H22" s="19">
        <v>1916420</v>
      </c>
      <c r="I22" s="28">
        <v>220</v>
      </c>
      <c r="J22" s="478">
        <f t="shared" si="1"/>
        <v>8711</v>
      </c>
    </row>
    <row r="23" spans="1:10" ht="12.75">
      <c r="A23" s="562" t="s">
        <v>15</v>
      </c>
      <c r="B23" s="563"/>
      <c r="C23" s="29">
        <v>1146</v>
      </c>
      <c r="D23" s="419">
        <f>SUM(D12:D22)</f>
        <v>122117</v>
      </c>
      <c r="E23" s="29">
        <v>220</v>
      </c>
      <c r="F23" s="487">
        <f>SUM(F12:F22)</f>
        <v>26865740</v>
      </c>
      <c r="G23" s="375">
        <f>SUM(G12:G22)</f>
        <v>1134</v>
      </c>
      <c r="H23" s="419">
        <v>27066160</v>
      </c>
      <c r="I23" s="488">
        <v>220</v>
      </c>
      <c r="J23" s="479">
        <f>SUM(J12:J22)</f>
        <v>123028</v>
      </c>
    </row>
    <row r="24" spans="1:10" ht="12.75">
      <c r="A24" s="11"/>
      <c r="B24" s="30"/>
      <c r="C24" s="30"/>
      <c r="D24" s="21"/>
      <c r="E24" s="21"/>
      <c r="F24" s="21"/>
      <c r="G24" s="21"/>
      <c r="H24" s="21"/>
      <c r="I24" s="21"/>
      <c r="J24" s="21"/>
    </row>
    <row r="25" spans="1:10" ht="12.75">
      <c r="A25" s="579" t="s">
        <v>922</v>
      </c>
      <c r="B25" s="579"/>
      <c r="C25" s="579"/>
      <c r="D25" s="21"/>
      <c r="E25" s="21"/>
      <c r="F25" s="21"/>
      <c r="H25" s="21"/>
      <c r="I25" s="21"/>
      <c r="J25" s="21"/>
    </row>
    <row r="26" spans="1:10" ht="12.75">
      <c r="A26" s="11"/>
      <c r="B26" s="30"/>
      <c r="C26" s="30"/>
      <c r="D26" s="21"/>
      <c r="E26" s="21"/>
      <c r="F26" s="21"/>
      <c r="G26" s="21"/>
      <c r="H26" s="21"/>
      <c r="I26" s="21"/>
      <c r="J26" s="21"/>
    </row>
    <row r="27" spans="1:10" ht="12.75">
      <c r="A27" s="14" t="s">
        <v>11</v>
      </c>
      <c r="B27" s="14"/>
      <c r="C27" s="14"/>
      <c r="D27" s="14"/>
      <c r="E27" s="14"/>
      <c r="F27" s="14"/>
      <c r="G27" s="14"/>
      <c r="I27" s="85"/>
      <c r="J27" s="85"/>
    </row>
    <row r="28" spans="1:10" ht="12.75">
      <c r="A28" s="14"/>
      <c r="B28" s="14"/>
      <c r="C28" s="14"/>
      <c r="D28" s="14"/>
      <c r="E28" s="14"/>
      <c r="F28" s="14"/>
      <c r="G28" s="14"/>
      <c r="I28" s="85"/>
      <c r="J28" s="85"/>
    </row>
    <row r="29" spans="2:10" ht="12.75">
      <c r="B29" s="85"/>
      <c r="C29" s="85"/>
      <c r="D29" s="85"/>
      <c r="E29" s="85"/>
      <c r="F29" s="85"/>
      <c r="G29" s="85"/>
      <c r="H29" s="85"/>
      <c r="I29" s="85"/>
      <c r="J29" s="85"/>
    </row>
    <row r="30" spans="2:10" ht="12.75">
      <c r="B30" s="85"/>
      <c r="C30" s="85"/>
      <c r="D30" s="85"/>
      <c r="E30" s="85"/>
      <c r="F30" s="85"/>
      <c r="G30" s="85"/>
      <c r="H30" s="678" t="s">
        <v>888</v>
      </c>
      <c r="I30" s="678"/>
      <c r="J30" s="678"/>
    </row>
    <row r="31" spans="1:10" ht="12.75">
      <c r="A31" s="14"/>
      <c r="B31" s="14"/>
      <c r="C31" s="14"/>
      <c r="E31" s="14"/>
      <c r="H31" s="678" t="s">
        <v>889</v>
      </c>
      <c r="I31" s="678"/>
      <c r="J31" s="678"/>
    </row>
    <row r="35" spans="1:10" ht="12.75">
      <c r="A35" s="679"/>
      <c r="B35" s="679"/>
      <c r="C35" s="679"/>
      <c r="D35" s="679"/>
      <c r="E35" s="679"/>
      <c r="F35" s="679"/>
      <c r="G35" s="679"/>
      <c r="H35" s="679"/>
      <c r="I35" s="679"/>
      <c r="J35" s="679"/>
    </row>
    <row r="37" spans="1:10" ht="12.75">
      <c r="A37" s="679"/>
      <c r="B37" s="679"/>
      <c r="C37" s="679"/>
      <c r="D37" s="679"/>
      <c r="E37" s="679"/>
      <c r="F37" s="679"/>
      <c r="G37" s="679"/>
      <c r="H37" s="679"/>
      <c r="I37" s="679"/>
      <c r="J37" s="679"/>
    </row>
  </sheetData>
  <sheetProtection/>
  <mergeCells count="16">
    <mergeCell ref="A23:B23"/>
    <mergeCell ref="A25:C25"/>
    <mergeCell ref="H30:J30"/>
    <mergeCell ref="H31:J31"/>
    <mergeCell ref="A37:J37"/>
    <mergeCell ref="A35:J35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8"/>
  <sheetViews>
    <sheetView view="pageBreakPreview" zoomScale="90" zoomScaleSheetLayoutView="90" zoomScalePageLayoutView="0" workbookViewId="0" topLeftCell="A3">
      <selection activeCell="H33" sqref="H33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4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589"/>
      <c r="F1" s="589"/>
      <c r="G1" s="589"/>
      <c r="H1" s="589"/>
      <c r="I1" s="589"/>
      <c r="J1" s="145" t="s">
        <v>354</v>
      </c>
    </row>
    <row r="2" spans="1:10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</row>
    <row r="4" ht="14.25" customHeight="1"/>
    <row r="5" spans="1:10" ht="15">
      <c r="A5" s="672" t="s">
        <v>742</v>
      </c>
      <c r="B5" s="672"/>
      <c r="C5" s="672"/>
      <c r="D5" s="672"/>
      <c r="E5" s="672"/>
      <c r="F5" s="672"/>
      <c r="G5" s="672"/>
      <c r="H5" s="672"/>
      <c r="I5" s="672"/>
      <c r="J5" s="67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88" t="s">
        <v>911</v>
      </c>
      <c r="B8" s="588"/>
      <c r="C8" s="31"/>
      <c r="H8" s="657" t="s">
        <v>771</v>
      </c>
      <c r="I8" s="657"/>
      <c r="J8" s="657"/>
    </row>
    <row r="9" spans="1:16" ht="12.75">
      <c r="A9" s="587" t="s">
        <v>2</v>
      </c>
      <c r="B9" s="587" t="s">
        <v>3</v>
      </c>
      <c r="C9" s="562" t="s">
        <v>741</v>
      </c>
      <c r="D9" s="610"/>
      <c r="E9" s="610"/>
      <c r="F9" s="563"/>
      <c r="G9" s="562" t="s">
        <v>98</v>
      </c>
      <c r="H9" s="610"/>
      <c r="I9" s="610"/>
      <c r="J9" s="563"/>
      <c r="O9" s="21"/>
      <c r="P9" s="21"/>
    </row>
    <row r="10" spans="1:10" ht="52.5">
      <c r="A10" s="587"/>
      <c r="B10" s="587"/>
      <c r="C10" s="5" t="s">
        <v>177</v>
      </c>
      <c r="D10" s="5" t="s">
        <v>13</v>
      </c>
      <c r="E10" s="273" t="s">
        <v>772</v>
      </c>
      <c r="F10" s="7" t="s">
        <v>194</v>
      </c>
      <c r="G10" s="5" t="s">
        <v>177</v>
      </c>
      <c r="H10" s="25" t="s">
        <v>14</v>
      </c>
      <c r="I10" s="110" t="s">
        <v>859</v>
      </c>
      <c r="J10" s="5" t="s">
        <v>860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6">
        <v>8</v>
      </c>
      <c r="I11" s="5">
        <v>9</v>
      </c>
      <c r="J11" s="5">
        <v>10</v>
      </c>
    </row>
    <row r="12" spans="1:10" ht="12.75">
      <c r="A12" s="18">
        <v>1</v>
      </c>
      <c r="B12" s="19" t="s">
        <v>876</v>
      </c>
      <c r="C12" s="19">
        <v>154</v>
      </c>
      <c r="D12" s="19">
        <v>10817</v>
      </c>
      <c r="E12" s="19">
        <v>220</v>
      </c>
      <c r="F12" s="109">
        <f>D12*E12</f>
        <v>2379740</v>
      </c>
      <c r="G12" s="19">
        <v>154</v>
      </c>
      <c r="H12" s="19">
        <v>1992760</v>
      </c>
      <c r="I12" s="28">
        <v>220</v>
      </c>
      <c r="J12" s="28">
        <f>H12/I12</f>
        <v>9058</v>
      </c>
    </row>
    <row r="13" spans="1:10" ht="12.75">
      <c r="A13" s="18">
        <v>2</v>
      </c>
      <c r="B13" s="19" t="s">
        <v>877</v>
      </c>
      <c r="C13" s="19">
        <v>52</v>
      </c>
      <c r="D13" s="19">
        <v>609</v>
      </c>
      <c r="E13" s="19">
        <v>220</v>
      </c>
      <c r="F13" s="109">
        <f aca="true" t="shared" si="0" ref="F13:F22">D13*E13</f>
        <v>133980</v>
      </c>
      <c r="G13" s="19">
        <v>52</v>
      </c>
      <c r="H13" s="19">
        <v>309980</v>
      </c>
      <c r="I13" s="28">
        <v>220</v>
      </c>
      <c r="J13" s="28">
        <f aca="true" t="shared" si="1" ref="J13:J22">H13/I13</f>
        <v>1409</v>
      </c>
    </row>
    <row r="14" spans="1:10" ht="12.75">
      <c r="A14" s="18">
        <v>3</v>
      </c>
      <c r="B14" s="19" t="s">
        <v>878</v>
      </c>
      <c r="C14" s="19">
        <v>74</v>
      </c>
      <c r="D14" s="19">
        <v>3657</v>
      </c>
      <c r="E14" s="19">
        <v>220</v>
      </c>
      <c r="F14" s="109">
        <f t="shared" si="0"/>
        <v>804540</v>
      </c>
      <c r="G14" s="19">
        <v>76</v>
      </c>
      <c r="H14" s="19">
        <v>840840</v>
      </c>
      <c r="I14" s="28">
        <v>220</v>
      </c>
      <c r="J14" s="28">
        <f t="shared" si="1"/>
        <v>3822</v>
      </c>
    </row>
    <row r="15" spans="1:10" ht="12.75">
      <c r="A15" s="18">
        <v>4</v>
      </c>
      <c r="B15" s="19" t="s">
        <v>879</v>
      </c>
      <c r="C15" s="19">
        <v>34</v>
      </c>
      <c r="D15" s="19">
        <v>974</v>
      </c>
      <c r="E15" s="19">
        <v>220</v>
      </c>
      <c r="F15" s="109">
        <f t="shared" si="0"/>
        <v>214280</v>
      </c>
      <c r="G15" s="19">
        <v>34</v>
      </c>
      <c r="H15" s="19">
        <v>258940</v>
      </c>
      <c r="I15" s="28">
        <v>220</v>
      </c>
      <c r="J15" s="28">
        <f t="shared" si="1"/>
        <v>1177</v>
      </c>
    </row>
    <row r="16" spans="1:10" ht="12.75">
      <c r="A16" s="18">
        <v>5</v>
      </c>
      <c r="B16" s="19" t="s">
        <v>880</v>
      </c>
      <c r="C16" s="19">
        <v>94</v>
      </c>
      <c r="D16" s="19">
        <v>3160</v>
      </c>
      <c r="E16" s="19">
        <v>220</v>
      </c>
      <c r="F16" s="109">
        <f t="shared" si="0"/>
        <v>695200</v>
      </c>
      <c r="G16" s="19">
        <v>92</v>
      </c>
      <c r="H16" s="19">
        <v>665060</v>
      </c>
      <c r="I16" s="28">
        <v>220</v>
      </c>
      <c r="J16" s="28">
        <f t="shared" si="1"/>
        <v>3023</v>
      </c>
    </row>
    <row r="17" spans="1:10" ht="12.75">
      <c r="A17" s="18">
        <v>6</v>
      </c>
      <c r="B17" s="19" t="s">
        <v>881</v>
      </c>
      <c r="C17" s="19">
        <v>91</v>
      </c>
      <c r="D17" s="19">
        <v>5244</v>
      </c>
      <c r="E17" s="19">
        <v>220</v>
      </c>
      <c r="F17" s="109">
        <f t="shared" si="0"/>
        <v>1153680</v>
      </c>
      <c r="G17" s="19">
        <v>94</v>
      </c>
      <c r="H17" s="19">
        <v>1187120</v>
      </c>
      <c r="I17" s="28">
        <v>220</v>
      </c>
      <c r="J17" s="28">
        <f t="shared" si="1"/>
        <v>5396</v>
      </c>
    </row>
    <row r="18" spans="1:10" ht="12.75">
      <c r="A18" s="18">
        <v>7</v>
      </c>
      <c r="B18" s="19" t="s">
        <v>882</v>
      </c>
      <c r="C18" s="19">
        <v>60</v>
      </c>
      <c r="D18" s="19">
        <v>2331</v>
      </c>
      <c r="E18" s="19">
        <v>220</v>
      </c>
      <c r="F18" s="109">
        <f t="shared" si="0"/>
        <v>512820</v>
      </c>
      <c r="G18" s="19">
        <v>60</v>
      </c>
      <c r="H18" s="19">
        <v>456280</v>
      </c>
      <c r="I18" s="28">
        <v>220</v>
      </c>
      <c r="J18" s="28">
        <f t="shared" si="1"/>
        <v>2074</v>
      </c>
    </row>
    <row r="19" spans="1:10" ht="12.75">
      <c r="A19" s="18">
        <v>8</v>
      </c>
      <c r="B19" s="19" t="s">
        <v>883</v>
      </c>
      <c r="C19" s="19">
        <v>82</v>
      </c>
      <c r="D19" s="19">
        <v>4299</v>
      </c>
      <c r="E19" s="19">
        <v>220</v>
      </c>
      <c r="F19" s="109">
        <f t="shared" si="0"/>
        <v>945780</v>
      </c>
      <c r="G19" s="19">
        <v>85</v>
      </c>
      <c r="H19" s="19">
        <v>1011340</v>
      </c>
      <c r="I19" s="28">
        <v>220</v>
      </c>
      <c r="J19" s="28">
        <f t="shared" si="1"/>
        <v>4597</v>
      </c>
    </row>
    <row r="20" spans="1:10" ht="12.75">
      <c r="A20" s="18">
        <v>9</v>
      </c>
      <c r="B20" s="19" t="s">
        <v>884</v>
      </c>
      <c r="C20" s="19">
        <v>90</v>
      </c>
      <c r="D20" s="19">
        <v>4484</v>
      </c>
      <c r="E20" s="19">
        <v>220</v>
      </c>
      <c r="F20" s="109">
        <f t="shared" si="0"/>
        <v>986480</v>
      </c>
      <c r="G20" s="19">
        <v>92</v>
      </c>
      <c r="H20" s="19">
        <v>835780</v>
      </c>
      <c r="I20" s="28">
        <v>220</v>
      </c>
      <c r="J20" s="28">
        <f t="shared" si="1"/>
        <v>3799</v>
      </c>
    </row>
    <row r="21" spans="1:10" ht="12.75">
      <c r="A21" s="18">
        <v>10</v>
      </c>
      <c r="B21" s="19" t="s">
        <v>885</v>
      </c>
      <c r="C21" s="19">
        <v>68</v>
      </c>
      <c r="D21" s="19">
        <v>1766</v>
      </c>
      <c r="E21" s="19">
        <v>220</v>
      </c>
      <c r="F21" s="109">
        <f t="shared" si="0"/>
        <v>388520</v>
      </c>
      <c r="G21" s="19">
        <v>68</v>
      </c>
      <c r="H21" s="19">
        <v>348920</v>
      </c>
      <c r="I21" s="28">
        <v>220</v>
      </c>
      <c r="J21" s="28">
        <f t="shared" si="1"/>
        <v>1586</v>
      </c>
    </row>
    <row r="22" spans="1:10" ht="12.75">
      <c r="A22" s="18">
        <v>11</v>
      </c>
      <c r="B22" s="19" t="s">
        <v>886</v>
      </c>
      <c r="C22" s="19">
        <v>114</v>
      </c>
      <c r="D22" s="19">
        <v>2262</v>
      </c>
      <c r="E22" s="19">
        <v>220</v>
      </c>
      <c r="F22" s="109">
        <f t="shared" si="0"/>
        <v>497640</v>
      </c>
      <c r="G22" s="19">
        <v>114</v>
      </c>
      <c r="H22" s="19">
        <v>479160</v>
      </c>
      <c r="I22" s="28">
        <v>220</v>
      </c>
      <c r="J22" s="28">
        <f t="shared" si="1"/>
        <v>2178</v>
      </c>
    </row>
    <row r="23" spans="1:10" ht="12.75">
      <c r="A23" s="562" t="s">
        <v>15</v>
      </c>
      <c r="B23" s="563"/>
      <c r="C23" s="29">
        <f>SUM(C12:C22)</f>
        <v>913</v>
      </c>
      <c r="D23" s="29">
        <v>39603</v>
      </c>
      <c r="E23" s="29">
        <v>220</v>
      </c>
      <c r="F23" s="477">
        <f>SUM(F12:F22)</f>
        <v>8712660</v>
      </c>
      <c r="G23" s="29">
        <f>SUM(G12:G22)</f>
        <v>921</v>
      </c>
      <c r="H23" s="488">
        <v>8386180</v>
      </c>
      <c r="I23" s="488">
        <v>220</v>
      </c>
      <c r="J23" s="488">
        <f>SUM(J12:J22)</f>
        <v>38119</v>
      </c>
    </row>
    <row r="24" spans="1:10" ht="12.75">
      <c r="A24" s="11"/>
      <c r="B24" s="30"/>
      <c r="C24" s="30"/>
      <c r="D24" s="21"/>
      <c r="E24" s="21"/>
      <c r="F24" s="21"/>
      <c r="G24" s="21"/>
      <c r="H24" s="21"/>
      <c r="I24" s="21"/>
      <c r="J24" s="21"/>
    </row>
    <row r="25" spans="1:10" ht="12.75">
      <c r="A25" s="11"/>
      <c r="B25" s="30"/>
      <c r="C25" s="30"/>
      <c r="D25" s="21"/>
      <c r="E25" s="21"/>
      <c r="F25" s="21"/>
      <c r="G25" s="21"/>
      <c r="H25" s="21"/>
      <c r="I25" s="21"/>
      <c r="J25" s="21"/>
    </row>
    <row r="26" spans="1:10" ht="12.75">
      <c r="A26" s="11"/>
      <c r="B26" s="30"/>
      <c r="C26" s="30"/>
      <c r="D26" s="21"/>
      <c r="E26" s="21"/>
      <c r="F26" s="21"/>
      <c r="H26" s="21"/>
      <c r="I26" s="21"/>
      <c r="J26" s="21"/>
    </row>
    <row r="27" spans="1:10" ht="12.75">
      <c r="A27" s="11"/>
      <c r="B27" s="30"/>
      <c r="C27" s="30"/>
      <c r="D27" s="21"/>
      <c r="E27" s="21"/>
      <c r="F27" s="21"/>
      <c r="H27" s="21"/>
      <c r="I27" s="21"/>
      <c r="J27" s="21"/>
    </row>
    <row r="28" spans="1:10" ht="12.75">
      <c r="A28" s="11"/>
      <c r="B28" s="30"/>
      <c r="C28" s="30"/>
      <c r="D28" s="21"/>
      <c r="E28" s="21"/>
      <c r="F28" s="21"/>
      <c r="H28" s="21"/>
      <c r="I28" s="21"/>
      <c r="J28" s="21"/>
    </row>
    <row r="29" spans="1:10" ht="12.75">
      <c r="A29" s="14" t="s">
        <v>11</v>
      </c>
      <c r="B29" s="14"/>
      <c r="C29" s="14"/>
      <c r="D29" s="14"/>
      <c r="E29" s="14"/>
      <c r="F29" s="14"/>
      <c r="I29" s="85"/>
      <c r="J29" s="85"/>
    </row>
    <row r="30" spans="1:10" ht="12.75">
      <c r="A30" s="85"/>
      <c r="B30" s="85"/>
      <c r="C30" s="85"/>
      <c r="D30" s="85"/>
      <c r="E30" s="85"/>
      <c r="F30" s="85"/>
      <c r="H30" s="678" t="s">
        <v>888</v>
      </c>
      <c r="I30" s="678"/>
      <c r="J30" s="678"/>
    </row>
    <row r="31" spans="1:10" ht="12.75">
      <c r="A31" s="85"/>
      <c r="B31" s="85"/>
      <c r="C31" s="85"/>
      <c r="D31" s="85"/>
      <c r="E31" s="85"/>
      <c r="F31" s="85"/>
      <c r="H31" s="678" t="s">
        <v>889</v>
      </c>
      <c r="I31" s="678"/>
      <c r="J31" s="678"/>
    </row>
    <row r="32" spans="1:10" ht="15.75" customHeight="1">
      <c r="A32" s="14"/>
      <c r="B32" s="30"/>
      <c r="C32" s="21"/>
      <c r="D32" s="21"/>
      <c r="E32" s="14"/>
      <c r="H32" s="35"/>
      <c r="I32" s="35"/>
      <c r="J32" s="35"/>
    </row>
    <row r="36" spans="1:10" ht="12.75">
      <c r="A36" s="679"/>
      <c r="B36" s="679"/>
      <c r="C36" s="679"/>
      <c r="D36" s="679"/>
      <c r="E36" s="679"/>
      <c r="F36" s="679"/>
      <c r="G36" s="679"/>
      <c r="H36" s="679"/>
      <c r="I36" s="679"/>
      <c r="J36" s="679"/>
    </row>
    <row r="38" spans="1:10" ht="12.75">
      <c r="A38" s="679"/>
      <c r="B38" s="679"/>
      <c r="C38" s="679"/>
      <c r="D38" s="679"/>
      <c r="E38" s="679"/>
      <c r="F38" s="679"/>
      <c r="G38" s="679"/>
      <c r="H38" s="679"/>
      <c r="I38" s="679"/>
      <c r="J38" s="679"/>
    </row>
  </sheetData>
  <sheetProtection/>
  <mergeCells count="15">
    <mergeCell ref="H31:J31"/>
    <mergeCell ref="A36:J36"/>
    <mergeCell ref="A38:J38"/>
    <mergeCell ref="A9:A10"/>
    <mergeCell ref="B9:B10"/>
    <mergeCell ref="C9:F9"/>
    <mergeCell ref="G9:J9"/>
    <mergeCell ref="A23:B23"/>
    <mergeCell ref="H30:J30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0"/>
  <sheetViews>
    <sheetView view="pageBreakPreview" zoomScale="90" zoomScaleSheetLayoutView="90" zoomScalePageLayoutView="0" workbookViewId="0" topLeftCell="A4">
      <selection activeCell="H33" sqref="H33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589"/>
      <c r="F1" s="589"/>
      <c r="G1" s="589"/>
      <c r="H1" s="589"/>
      <c r="I1" s="589"/>
      <c r="J1" s="145" t="s">
        <v>356</v>
      </c>
    </row>
    <row r="2" spans="1:10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</row>
    <row r="4" ht="14.25" customHeight="1"/>
    <row r="5" spans="1:10" ht="19.5" customHeight="1">
      <c r="A5" s="672" t="s">
        <v>743</v>
      </c>
      <c r="B5" s="672"/>
      <c r="C5" s="672"/>
      <c r="D5" s="672"/>
      <c r="E5" s="672"/>
      <c r="F5" s="672"/>
      <c r="G5" s="672"/>
      <c r="H5" s="672"/>
      <c r="I5" s="672"/>
      <c r="J5" s="67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88" t="s">
        <v>911</v>
      </c>
      <c r="B8" s="588"/>
      <c r="C8" s="31"/>
      <c r="H8" s="657" t="s">
        <v>771</v>
      </c>
      <c r="I8" s="657"/>
      <c r="J8" s="657"/>
    </row>
    <row r="9" spans="1:16" ht="12.75">
      <c r="A9" s="587" t="s">
        <v>2</v>
      </c>
      <c r="B9" s="587" t="s">
        <v>3</v>
      </c>
      <c r="C9" s="562" t="s">
        <v>744</v>
      </c>
      <c r="D9" s="610"/>
      <c r="E9" s="610"/>
      <c r="F9" s="563"/>
      <c r="G9" s="562" t="s">
        <v>98</v>
      </c>
      <c r="H9" s="610"/>
      <c r="I9" s="610"/>
      <c r="J9" s="563"/>
      <c r="O9" s="21"/>
      <c r="P9" s="21"/>
    </row>
    <row r="10" spans="1:10" ht="77.25" customHeight="1">
      <c r="A10" s="587"/>
      <c r="B10" s="587"/>
      <c r="C10" s="5" t="s">
        <v>177</v>
      </c>
      <c r="D10" s="5" t="s">
        <v>13</v>
      </c>
      <c r="E10" s="273" t="s">
        <v>772</v>
      </c>
      <c r="F10" s="7" t="s">
        <v>194</v>
      </c>
      <c r="G10" s="5" t="s">
        <v>177</v>
      </c>
      <c r="H10" s="25" t="s">
        <v>14</v>
      </c>
      <c r="I10" s="110" t="s">
        <v>859</v>
      </c>
      <c r="J10" s="5" t="s">
        <v>860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6">
        <v>8</v>
      </c>
      <c r="I11" s="5">
        <v>9</v>
      </c>
      <c r="J11" s="5">
        <v>10</v>
      </c>
    </row>
    <row r="12" spans="1:10" ht="12.75">
      <c r="A12" s="18">
        <v>1</v>
      </c>
      <c r="B12" s="19" t="s">
        <v>876</v>
      </c>
      <c r="C12" s="19">
        <v>44</v>
      </c>
      <c r="D12" s="19">
        <v>1981</v>
      </c>
      <c r="E12" s="19">
        <v>312</v>
      </c>
      <c r="F12" s="109">
        <f>D12*E12</f>
        <v>618072</v>
      </c>
      <c r="G12" s="19">
        <v>44</v>
      </c>
      <c r="H12" s="28">
        <v>612769</v>
      </c>
      <c r="I12" s="28">
        <v>312</v>
      </c>
      <c r="J12" s="28">
        <v>1964</v>
      </c>
    </row>
    <row r="13" spans="1:10" ht="12.75">
      <c r="A13" s="562" t="s">
        <v>15</v>
      </c>
      <c r="B13" s="563"/>
      <c r="C13" s="29">
        <v>44</v>
      </c>
      <c r="D13" s="29">
        <v>1981</v>
      </c>
      <c r="E13" s="29">
        <f aca="true" t="shared" si="0" ref="E13:J13">SUM(E12)</f>
        <v>312</v>
      </c>
      <c r="F13" s="477">
        <f t="shared" si="0"/>
        <v>618072</v>
      </c>
      <c r="G13" s="29">
        <v>44</v>
      </c>
      <c r="H13" s="488">
        <f t="shared" si="0"/>
        <v>612769</v>
      </c>
      <c r="I13" s="488">
        <f t="shared" si="0"/>
        <v>312</v>
      </c>
      <c r="J13" s="488">
        <f t="shared" si="0"/>
        <v>1964</v>
      </c>
    </row>
    <row r="14" spans="1:10" ht="12.75">
      <c r="A14" s="11"/>
      <c r="B14" s="30"/>
      <c r="C14" s="30"/>
      <c r="D14" s="21"/>
      <c r="E14" s="21"/>
      <c r="F14" s="21"/>
      <c r="G14" s="21"/>
      <c r="H14" s="21"/>
      <c r="I14" s="21"/>
      <c r="J14" s="21"/>
    </row>
    <row r="15" spans="1:10" ht="12.75">
      <c r="A15" s="11"/>
      <c r="B15" s="30"/>
      <c r="C15" s="30"/>
      <c r="D15" s="21"/>
      <c r="E15" s="21"/>
      <c r="F15" s="21"/>
      <c r="G15" s="21"/>
      <c r="H15" s="21"/>
      <c r="I15" s="21"/>
      <c r="J15" s="21"/>
    </row>
    <row r="16" spans="1:10" ht="12.75">
      <c r="A16" s="11"/>
      <c r="B16" s="30"/>
      <c r="C16" s="30"/>
      <c r="D16" s="21"/>
      <c r="E16" s="21"/>
      <c r="F16" s="21"/>
      <c r="G16" s="21"/>
      <c r="H16" s="21"/>
      <c r="I16" s="21"/>
      <c r="J16" s="21"/>
    </row>
    <row r="17" spans="1:10" ht="12.75">
      <c r="A17" s="11"/>
      <c r="B17" s="30"/>
      <c r="C17" s="30"/>
      <c r="D17" s="21"/>
      <c r="E17" s="21"/>
      <c r="F17" s="21"/>
      <c r="G17" s="21"/>
      <c r="H17" s="21"/>
      <c r="I17" s="21"/>
      <c r="J17" s="21"/>
    </row>
    <row r="18" spans="1:10" ht="12.75">
      <c r="A18" s="11"/>
      <c r="B18" s="30"/>
      <c r="C18" s="30"/>
      <c r="D18" s="21"/>
      <c r="E18" s="21"/>
      <c r="F18" s="21"/>
      <c r="G18" s="21"/>
      <c r="H18" s="21"/>
      <c r="I18" s="21"/>
      <c r="J18" s="21"/>
    </row>
    <row r="19" spans="1:10" ht="12.75">
      <c r="A19" s="14" t="s">
        <v>11</v>
      </c>
      <c r="B19" s="14"/>
      <c r="C19" s="14"/>
      <c r="D19" s="14"/>
      <c r="E19" s="14"/>
      <c r="F19" s="14"/>
      <c r="G19" s="14"/>
      <c r="I19" s="85"/>
      <c r="J19" s="85"/>
    </row>
    <row r="20" spans="2:10" ht="12.75">
      <c r="B20" s="85"/>
      <c r="C20" s="85"/>
      <c r="D20" s="85"/>
      <c r="E20" s="85"/>
      <c r="F20" s="85"/>
      <c r="G20" s="85"/>
      <c r="H20" s="678" t="s">
        <v>888</v>
      </c>
      <c r="I20" s="678"/>
      <c r="J20" s="678"/>
    </row>
    <row r="21" spans="2:10" ht="12.75">
      <c r="B21" s="85"/>
      <c r="C21" s="85"/>
      <c r="D21" s="85"/>
      <c r="E21" s="85"/>
      <c r="F21" s="85"/>
      <c r="G21" s="85"/>
      <c r="H21" s="678" t="s">
        <v>889</v>
      </c>
      <c r="I21" s="678"/>
      <c r="J21" s="678"/>
    </row>
    <row r="22" spans="1:10" ht="12.7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2.7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2.75">
      <c r="A24" s="14"/>
      <c r="B24" s="14"/>
      <c r="C24" s="14"/>
      <c r="E24" s="14"/>
      <c r="H24" s="35"/>
      <c r="I24" s="35"/>
      <c r="J24" s="35"/>
    </row>
    <row r="28" spans="1:10" ht="12.75">
      <c r="A28" s="679"/>
      <c r="B28" s="679"/>
      <c r="C28" s="679"/>
      <c r="D28" s="679"/>
      <c r="E28" s="679"/>
      <c r="F28" s="679"/>
      <c r="G28" s="679"/>
      <c r="H28" s="679"/>
      <c r="I28" s="679"/>
      <c r="J28" s="679"/>
    </row>
    <row r="30" spans="1:10" ht="12.75">
      <c r="A30" s="679"/>
      <c r="B30" s="679"/>
      <c r="C30" s="679"/>
      <c r="D30" s="679"/>
      <c r="E30" s="679"/>
      <c r="F30" s="679"/>
      <c r="G30" s="679"/>
      <c r="H30" s="679"/>
      <c r="I30" s="679"/>
      <c r="J30" s="679"/>
    </row>
  </sheetData>
  <sheetProtection/>
  <mergeCells count="15">
    <mergeCell ref="E1:I1"/>
    <mergeCell ref="A2:J2"/>
    <mergeCell ref="A3:J3"/>
    <mergeCell ref="A5:J5"/>
    <mergeCell ref="A8:B8"/>
    <mergeCell ref="H8:J8"/>
    <mergeCell ref="A13:B13"/>
    <mergeCell ref="H20:J20"/>
    <mergeCell ref="H21:J21"/>
    <mergeCell ref="A28:J28"/>
    <mergeCell ref="A30:J30"/>
    <mergeCell ref="A9:A10"/>
    <mergeCell ref="B9:B10"/>
    <mergeCell ref="C9:F9"/>
    <mergeCell ref="G9:J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6"/>
  <sheetViews>
    <sheetView view="pageBreakPreview" zoomScale="78" zoomScaleSheetLayoutView="78" zoomScalePageLayoutView="0" workbookViewId="0" topLeftCell="A1">
      <selection activeCell="H33" sqref="H33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589"/>
      <c r="F1" s="589"/>
      <c r="G1" s="589"/>
      <c r="H1" s="589"/>
      <c r="I1" s="589"/>
      <c r="J1" s="145" t="s">
        <v>425</v>
      </c>
    </row>
    <row r="2" spans="1:10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</row>
    <row r="4" ht="14.25" customHeight="1"/>
    <row r="5" spans="1:10" ht="31.5" customHeight="1">
      <c r="A5" s="672" t="s">
        <v>746</v>
      </c>
      <c r="B5" s="672"/>
      <c r="C5" s="672"/>
      <c r="D5" s="672"/>
      <c r="E5" s="672"/>
      <c r="F5" s="672"/>
      <c r="G5" s="672"/>
      <c r="H5" s="672"/>
      <c r="I5" s="672"/>
      <c r="J5" s="67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88" t="s">
        <v>911</v>
      </c>
      <c r="B8" s="588"/>
      <c r="C8" s="31"/>
      <c r="H8" s="657" t="s">
        <v>771</v>
      </c>
      <c r="I8" s="657"/>
      <c r="J8" s="657"/>
    </row>
    <row r="9" spans="1:16" ht="12.75">
      <c r="A9" s="587" t="s">
        <v>2</v>
      </c>
      <c r="B9" s="587" t="s">
        <v>3</v>
      </c>
      <c r="C9" s="562" t="s">
        <v>741</v>
      </c>
      <c r="D9" s="610"/>
      <c r="E9" s="610"/>
      <c r="F9" s="563"/>
      <c r="G9" s="562" t="s">
        <v>98</v>
      </c>
      <c r="H9" s="610"/>
      <c r="I9" s="610"/>
      <c r="J9" s="563"/>
      <c r="O9" s="21"/>
      <c r="P9" s="21"/>
    </row>
    <row r="10" spans="1:10" ht="53.25" customHeight="1">
      <c r="A10" s="587"/>
      <c r="B10" s="587"/>
      <c r="C10" s="5" t="s">
        <v>177</v>
      </c>
      <c r="D10" s="5" t="s">
        <v>13</v>
      </c>
      <c r="E10" s="273" t="s">
        <v>358</v>
      </c>
      <c r="F10" s="7" t="s">
        <v>194</v>
      </c>
      <c r="G10" s="5" t="s">
        <v>177</v>
      </c>
      <c r="H10" s="25" t="s">
        <v>14</v>
      </c>
      <c r="I10" s="110" t="s">
        <v>859</v>
      </c>
      <c r="J10" s="5" t="s">
        <v>860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6">
        <v>8</v>
      </c>
      <c r="I11" s="5">
        <v>9</v>
      </c>
      <c r="J11" s="5">
        <v>10</v>
      </c>
    </row>
    <row r="12" spans="1:10" ht="12.75">
      <c r="A12" s="18">
        <v>1</v>
      </c>
      <c r="B12" s="681" t="s">
        <v>887</v>
      </c>
      <c r="C12" s="682"/>
      <c r="D12" s="682"/>
      <c r="E12" s="682"/>
      <c r="F12" s="682"/>
      <c r="G12" s="682"/>
      <c r="H12" s="682"/>
      <c r="I12" s="682"/>
      <c r="J12" s="683"/>
    </row>
    <row r="13" spans="1:10" ht="12.75">
      <c r="A13" s="18">
        <v>2</v>
      </c>
      <c r="B13" s="684"/>
      <c r="C13" s="685"/>
      <c r="D13" s="685"/>
      <c r="E13" s="685"/>
      <c r="F13" s="685"/>
      <c r="G13" s="685"/>
      <c r="H13" s="685"/>
      <c r="I13" s="685"/>
      <c r="J13" s="686"/>
    </row>
    <row r="14" spans="1:10" ht="12.75">
      <c r="A14" s="18">
        <v>3</v>
      </c>
      <c r="B14" s="684"/>
      <c r="C14" s="685"/>
      <c r="D14" s="685"/>
      <c r="E14" s="685"/>
      <c r="F14" s="685"/>
      <c r="G14" s="685"/>
      <c r="H14" s="685"/>
      <c r="I14" s="685"/>
      <c r="J14" s="686"/>
    </row>
    <row r="15" spans="1:10" ht="12.75">
      <c r="A15" s="18">
        <v>4</v>
      </c>
      <c r="B15" s="684"/>
      <c r="C15" s="685"/>
      <c r="D15" s="685"/>
      <c r="E15" s="685"/>
      <c r="F15" s="685"/>
      <c r="G15" s="685"/>
      <c r="H15" s="685"/>
      <c r="I15" s="685"/>
      <c r="J15" s="686"/>
    </row>
    <row r="16" spans="1:10" ht="12.75">
      <c r="A16" s="18">
        <v>5</v>
      </c>
      <c r="B16" s="684"/>
      <c r="C16" s="685"/>
      <c r="D16" s="685"/>
      <c r="E16" s="685"/>
      <c r="F16" s="685"/>
      <c r="G16" s="685"/>
      <c r="H16" s="685"/>
      <c r="I16" s="685"/>
      <c r="J16" s="686"/>
    </row>
    <row r="17" spans="1:10" ht="12.75">
      <c r="A17" s="18">
        <v>6</v>
      </c>
      <c r="B17" s="684"/>
      <c r="C17" s="685"/>
      <c r="D17" s="685"/>
      <c r="E17" s="685"/>
      <c r="F17" s="685"/>
      <c r="G17" s="685"/>
      <c r="H17" s="685"/>
      <c r="I17" s="685"/>
      <c r="J17" s="686"/>
    </row>
    <row r="18" spans="1:10" ht="12.75">
      <c r="A18" s="18">
        <v>7</v>
      </c>
      <c r="B18" s="684"/>
      <c r="C18" s="685"/>
      <c r="D18" s="685"/>
      <c r="E18" s="685"/>
      <c r="F18" s="685"/>
      <c r="G18" s="685"/>
      <c r="H18" s="685"/>
      <c r="I18" s="685"/>
      <c r="J18" s="686"/>
    </row>
    <row r="19" spans="1:10" ht="12.75">
      <c r="A19" s="18">
        <v>8</v>
      </c>
      <c r="B19" s="684"/>
      <c r="C19" s="685"/>
      <c r="D19" s="685"/>
      <c r="E19" s="685"/>
      <c r="F19" s="685"/>
      <c r="G19" s="685"/>
      <c r="H19" s="685"/>
      <c r="I19" s="685"/>
      <c r="J19" s="686"/>
    </row>
    <row r="20" spans="1:10" ht="12.75">
      <c r="A20" s="18">
        <v>9</v>
      </c>
      <c r="B20" s="684"/>
      <c r="C20" s="685"/>
      <c r="D20" s="685"/>
      <c r="E20" s="685"/>
      <c r="F20" s="685"/>
      <c r="G20" s="685"/>
      <c r="H20" s="685"/>
      <c r="I20" s="685"/>
      <c r="J20" s="686"/>
    </row>
    <row r="21" spans="1:10" ht="12.75">
      <c r="A21" s="18">
        <v>10</v>
      </c>
      <c r="B21" s="684"/>
      <c r="C21" s="685"/>
      <c r="D21" s="685"/>
      <c r="E21" s="685"/>
      <c r="F21" s="685"/>
      <c r="G21" s="685"/>
      <c r="H21" s="685"/>
      <c r="I21" s="685"/>
      <c r="J21" s="686"/>
    </row>
    <row r="22" spans="1:10" ht="12.75">
      <c r="A22" s="18">
        <v>11</v>
      </c>
      <c r="B22" s="687"/>
      <c r="C22" s="688"/>
      <c r="D22" s="688"/>
      <c r="E22" s="688"/>
      <c r="F22" s="688"/>
      <c r="G22" s="688"/>
      <c r="H22" s="688"/>
      <c r="I22" s="688"/>
      <c r="J22" s="689"/>
    </row>
    <row r="23" spans="1:10" ht="12.75">
      <c r="A23" s="3" t="s">
        <v>15</v>
      </c>
      <c r="B23" s="29"/>
      <c r="C23" s="29"/>
      <c r="D23" s="19"/>
      <c r="E23" s="19"/>
      <c r="F23" s="27"/>
      <c r="G23" s="19"/>
      <c r="H23" s="28"/>
      <c r="I23" s="28"/>
      <c r="J23" s="28"/>
    </row>
    <row r="24" spans="1:10" ht="12.75">
      <c r="A24" s="11"/>
      <c r="B24" s="30"/>
      <c r="C24" s="30"/>
      <c r="D24" s="21"/>
      <c r="E24" s="21"/>
      <c r="F24" s="21"/>
      <c r="G24" s="21"/>
      <c r="H24" s="21"/>
      <c r="I24" s="21"/>
      <c r="J24" s="21"/>
    </row>
    <row r="25" spans="1:10" ht="12.75">
      <c r="A25" s="680" t="s">
        <v>861</v>
      </c>
      <c r="B25" s="680"/>
      <c r="C25" s="680"/>
      <c r="D25" s="680"/>
      <c r="E25" s="680"/>
      <c r="F25" s="680"/>
      <c r="G25" s="680"/>
      <c r="H25" s="680"/>
      <c r="I25" s="21"/>
      <c r="J25" s="21"/>
    </row>
    <row r="26" spans="1:10" ht="12.75">
      <c r="A26" s="11"/>
      <c r="B26" s="30"/>
      <c r="C26" s="30"/>
      <c r="D26" s="21"/>
      <c r="E26" s="21"/>
      <c r="F26" s="21"/>
      <c r="G26" s="21"/>
      <c r="H26" s="21"/>
      <c r="I26" s="21"/>
      <c r="J26" s="21"/>
    </row>
    <row r="27" spans="1:10" ht="15.75" customHeight="1">
      <c r="A27" s="14" t="s">
        <v>11</v>
      </c>
      <c r="B27" s="14"/>
      <c r="C27" s="14"/>
      <c r="D27" s="14"/>
      <c r="E27" s="14"/>
      <c r="F27" s="14"/>
      <c r="G27" s="14"/>
      <c r="I27" s="85"/>
      <c r="J27" s="85"/>
    </row>
    <row r="28" spans="1:10" ht="12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2.75" customHeight="1">
      <c r="A29" s="85"/>
      <c r="B29" s="85"/>
      <c r="C29" s="85"/>
      <c r="D29" s="85"/>
      <c r="E29" s="85"/>
      <c r="F29" s="85"/>
      <c r="G29" s="560" t="s">
        <v>888</v>
      </c>
      <c r="H29" s="560"/>
      <c r="I29" s="560"/>
      <c r="J29" s="85"/>
    </row>
    <row r="30" spans="1:10" ht="13.5">
      <c r="A30" s="14"/>
      <c r="B30" s="14"/>
      <c r="C30" s="14"/>
      <c r="E30" s="14"/>
      <c r="G30" s="560" t="s">
        <v>889</v>
      </c>
      <c r="H30" s="560"/>
      <c r="I30" s="560"/>
      <c r="J30" s="35"/>
    </row>
    <row r="34" spans="1:10" ht="12.75">
      <c r="A34" s="679"/>
      <c r="B34" s="679"/>
      <c r="C34" s="679"/>
      <c r="D34" s="679"/>
      <c r="E34" s="679"/>
      <c r="F34" s="679"/>
      <c r="G34" s="679"/>
      <c r="H34" s="679"/>
      <c r="I34" s="679"/>
      <c r="J34" s="679"/>
    </row>
    <row r="36" spans="1:10" ht="12.75">
      <c r="A36" s="679"/>
      <c r="B36" s="679"/>
      <c r="C36" s="679"/>
      <c r="D36" s="679"/>
      <c r="E36" s="679"/>
      <c r="F36" s="679"/>
      <c r="G36" s="679"/>
      <c r="H36" s="679"/>
      <c r="I36" s="679"/>
      <c r="J36" s="679"/>
    </row>
  </sheetData>
  <sheetProtection/>
  <mergeCells count="16">
    <mergeCell ref="G29:I29"/>
    <mergeCell ref="G30:I30"/>
    <mergeCell ref="A34:J34"/>
    <mergeCell ref="A36:J36"/>
    <mergeCell ref="A9:A10"/>
    <mergeCell ref="B9:B10"/>
    <mergeCell ref="C9:F9"/>
    <mergeCell ref="G9:J9"/>
    <mergeCell ref="A25:H25"/>
    <mergeCell ref="B12:J22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6"/>
  <sheetViews>
    <sheetView view="pageBreakPreview" zoomScale="90" zoomScaleSheetLayoutView="90" zoomScalePageLayoutView="0" workbookViewId="0" topLeftCell="A4">
      <selection activeCell="H33" sqref="H33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589"/>
      <c r="F1" s="589"/>
      <c r="G1" s="589"/>
      <c r="H1" s="589"/>
      <c r="I1" s="589"/>
      <c r="J1" s="145" t="s">
        <v>355</v>
      </c>
    </row>
    <row r="2" spans="1:10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</row>
    <row r="4" ht="14.25" customHeight="1"/>
    <row r="5" spans="1:10" ht="31.5" customHeight="1">
      <c r="A5" s="672" t="s">
        <v>745</v>
      </c>
      <c r="B5" s="672"/>
      <c r="C5" s="672"/>
      <c r="D5" s="672"/>
      <c r="E5" s="672"/>
      <c r="F5" s="672"/>
      <c r="G5" s="672"/>
      <c r="H5" s="672"/>
      <c r="I5" s="672"/>
      <c r="J5" s="67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88" t="s">
        <v>911</v>
      </c>
      <c r="B8" s="588"/>
      <c r="C8" s="31"/>
      <c r="H8" s="657" t="s">
        <v>771</v>
      </c>
      <c r="I8" s="657"/>
      <c r="J8" s="657"/>
    </row>
    <row r="9" spans="1:16" ht="12.75">
      <c r="A9" s="587" t="s">
        <v>2</v>
      </c>
      <c r="B9" s="587" t="s">
        <v>3</v>
      </c>
      <c r="C9" s="562" t="s">
        <v>741</v>
      </c>
      <c r="D9" s="610"/>
      <c r="E9" s="610"/>
      <c r="F9" s="563"/>
      <c r="G9" s="562" t="s">
        <v>98</v>
      </c>
      <c r="H9" s="610"/>
      <c r="I9" s="610"/>
      <c r="J9" s="563"/>
      <c r="O9" s="21"/>
      <c r="P9" s="21"/>
    </row>
    <row r="10" spans="1:10" ht="53.25" customHeight="1">
      <c r="A10" s="587"/>
      <c r="B10" s="587"/>
      <c r="C10" s="5" t="s">
        <v>177</v>
      </c>
      <c r="D10" s="5" t="s">
        <v>13</v>
      </c>
      <c r="E10" s="273" t="s">
        <v>357</v>
      </c>
      <c r="F10" s="7" t="s">
        <v>194</v>
      </c>
      <c r="G10" s="5" t="s">
        <v>177</v>
      </c>
      <c r="H10" s="25" t="s">
        <v>14</v>
      </c>
      <c r="I10" s="110" t="s">
        <v>859</v>
      </c>
      <c r="J10" s="5" t="s">
        <v>860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6">
        <v>8</v>
      </c>
      <c r="I11" s="5">
        <v>9</v>
      </c>
      <c r="J11" s="5">
        <v>10</v>
      </c>
    </row>
    <row r="12" spans="1:10" ht="12.75">
      <c r="A12" s="18">
        <v>1</v>
      </c>
      <c r="B12" s="681" t="s">
        <v>887</v>
      </c>
      <c r="C12" s="682"/>
      <c r="D12" s="682"/>
      <c r="E12" s="682"/>
      <c r="F12" s="682"/>
      <c r="G12" s="682"/>
      <c r="H12" s="682"/>
      <c r="I12" s="682"/>
      <c r="J12" s="683"/>
    </row>
    <row r="13" spans="1:10" ht="12.75">
      <c r="A13" s="18">
        <v>2</v>
      </c>
      <c r="B13" s="684"/>
      <c r="C13" s="685"/>
      <c r="D13" s="685"/>
      <c r="E13" s="685"/>
      <c r="F13" s="685"/>
      <c r="G13" s="685"/>
      <c r="H13" s="685"/>
      <c r="I13" s="685"/>
      <c r="J13" s="686"/>
    </row>
    <row r="14" spans="1:10" ht="12.75">
      <c r="A14" s="18">
        <v>3</v>
      </c>
      <c r="B14" s="684"/>
      <c r="C14" s="685"/>
      <c r="D14" s="685"/>
      <c r="E14" s="685"/>
      <c r="F14" s="685"/>
      <c r="G14" s="685"/>
      <c r="H14" s="685"/>
      <c r="I14" s="685"/>
      <c r="J14" s="686"/>
    </row>
    <row r="15" spans="1:10" ht="12.75">
      <c r="A15" s="18">
        <v>4</v>
      </c>
      <c r="B15" s="684"/>
      <c r="C15" s="685"/>
      <c r="D15" s="685"/>
      <c r="E15" s="685"/>
      <c r="F15" s="685"/>
      <c r="G15" s="685"/>
      <c r="H15" s="685"/>
      <c r="I15" s="685"/>
      <c r="J15" s="686"/>
    </row>
    <row r="16" spans="1:10" ht="12.75">
      <c r="A16" s="18">
        <v>5</v>
      </c>
      <c r="B16" s="684"/>
      <c r="C16" s="685"/>
      <c r="D16" s="685"/>
      <c r="E16" s="685"/>
      <c r="F16" s="685"/>
      <c r="G16" s="685"/>
      <c r="H16" s="685"/>
      <c r="I16" s="685"/>
      <c r="J16" s="686"/>
    </row>
    <row r="17" spans="1:10" ht="12.75">
      <c r="A17" s="18">
        <v>6</v>
      </c>
      <c r="B17" s="684"/>
      <c r="C17" s="685"/>
      <c r="D17" s="685"/>
      <c r="E17" s="685"/>
      <c r="F17" s="685"/>
      <c r="G17" s="685"/>
      <c r="H17" s="685"/>
      <c r="I17" s="685"/>
      <c r="J17" s="686"/>
    </row>
    <row r="18" spans="1:10" ht="12.75">
      <c r="A18" s="18">
        <v>7</v>
      </c>
      <c r="B18" s="684"/>
      <c r="C18" s="685"/>
      <c r="D18" s="685"/>
      <c r="E18" s="685"/>
      <c r="F18" s="685"/>
      <c r="G18" s="685"/>
      <c r="H18" s="685"/>
      <c r="I18" s="685"/>
      <c r="J18" s="686"/>
    </row>
    <row r="19" spans="1:10" ht="12.75">
      <c r="A19" s="18">
        <v>8</v>
      </c>
      <c r="B19" s="684"/>
      <c r="C19" s="685"/>
      <c r="D19" s="685"/>
      <c r="E19" s="685"/>
      <c r="F19" s="685"/>
      <c r="G19" s="685"/>
      <c r="H19" s="685"/>
      <c r="I19" s="685"/>
      <c r="J19" s="686"/>
    </row>
    <row r="20" spans="1:10" ht="12.75">
      <c r="A20" s="18">
        <v>9</v>
      </c>
      <c r="B20" s="684"/>
      <c r="C20" s="685"/>
      <c r="D20" s="685"/>
      <c r="E20" s="685"/>
      <c r="F20" s="685"/>
      <c r="G20" s="685"/>
      <c r="H20" s="685"/>
      <c r="I20" s="685"/>
      <c r="J20" s="686"/>
    </row>
    <row r="21" spans="1:10" ht="12.75">
      <c r="A21" s="18">
        <v>10</v>
      </c>
      <c r="B21" s="684"/>
      <c r="C21" s="685"/>
      <c r="D21" s="685"/>
      <c r="E21" s="685"/>
      <c r="F21" s="685"/>
      <c r="G21" s="685"/>
      <c r="H21" s="685"/>
      <c r="I21" s="685"/>
      <c r="J21" s="686"/>
    </row>
    <row r="22" spans="1:10" ht="12.75">
      <c r="A22" s="18">
        <v>11</v>
      </c>
      <c r="B22" s="687"/>
      <c r="C22" s="688"/>
      <c r="D22" s="688"/>
      <c r="E22" s="688"/>
      <c r="F22" s="688"/>
      <c r="G22" s="688"/>
      <c r="H22" s="688"/>
      <c r="I22" s="688"/>
      <c r="J22" s="689"/>
    </row>
    <row r="23" spans="1:10" ht="12.75">
      <c r="A23" s="3" t="s">
        <v>15</v>
      </c>
      <c r="B23" s="29"/>
      <c r="C23" s="29"/>
      <c r="D23" s="19"/>
      <c r="E23" s="19"/>
      <c r="F23" s="27"/>
      <c r="G23" s="19"/>
      <c r="H23" s="28"/>
      <c r="I23" s="28"/>
      <c r="J23" s="28"/>
    </row>
    <row r="24" spans="1:10" ht="12.75">
      <c r="A24" s="11"/>
      <c r="B24" s="30"/>
      <c r="C24" s="30"/>
      <c r="D24" s="21"/>
      <c r="E24" s="21"/>
      <c r="F24" s="21"/>
      <c r="G24" s="21"/>
      <c r="H24" s="21"/>
      <c r="I24" s="21"/>
      <c r="J24" s="21"/>
    </row>
    <row r="25" spans="1:10" ht="12.75">
      <c r="A25" s="680" t="s">
        <v>861</v>
      </c>
      <c r="B25" s="680"/>
      <c r="C25" s="680"/>
      <c r="D25" s="680"/>
      <c r="E25" s="680"/>
      <c r="F25" s="680"/>
      <c r="G25" s="680"/>
      <c r="H25" s="680"/>
      <c r="I25" s="21"/>
      <c r="J25" s="21"/>
    </row>
    <row r="26" spans="1:10" ht="12.75">
      <c r="A26" s="11"/>
      <c r="B26" s="30"/>
      <c r="C26" s="30"/>
      <c r="D26" s="21"/>
      <c r="E26" s="21"/>
      <c r="F26" s="21"/>
      <c r="G26" s="21"/>
      <c r="H26" s="21"/>
      <c r="I26" s="21"/>
      <c r="J26" s="21"/>
    </row>
    <row r="27" spans="1:10" ht="15.75" customHeight="1">
      <c r="A27" s="14" t="s">
        <v>11</v>
      </c>
      <c r="B27" s="14"/>
      <c r="C27" s="14"/>
      <c r="D27" s="14"/>
      <c r="E27" s="14"/>
      <c r="F27" s="14"/>
      <c r="G27" s="14"/>
      <c r="I27" s="85"/>
      <c r="J27" s="85"/>
    </row>
    <row r="28" spans="1:10" ht="12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2.75" customHeight="1">
      <c r="A29" s="85"/>
      <c r="B29" s="85"/>
      <c r="C29" s="85"/>
      <c r="D29" s="85"/>
      <c r="E29" s="85"/>
      <c r="F29" s="85"/>
      <c r="G29" s="85"/>
      <c r="H29" s="560" t="s">
        <v>888</v>
      </c>
      <c r="I29" s="560"/>
      <c r="J29" s="560"/>
    </row>
    <row r="30" spans="1:10" ht="13.5">
      <c r="A30" s="14"/>
      <c r="B30" s="14"/>
      <c r="C30" s="14"/>
      <c r="E30" s="14"/>
      <c r="H30" s="560" t="s">
        <v>889</v>
      </c>
      <c r="I30" s="560"/>
      <c r="J30" s="560"/>
    </row>
    <row r="34" spans="1:10" ht="12.75">
      <c r="A34" s="679"/>
      <c r="B34" s="679"/>
      <c r="C34" s="679"/>
      <c r="D34" s="679"/>
      <c r="E34" s="679"/>
      <c r="F34" s="679"/>
      <c r="G34" s="679"/>
      <c r="H34" s="679"/>
      <c r="I34" s="679"/>
      <c r="J34" s="679"/>
    </row>
    <row r="36" spans="1:10" ht="12.75">
      <c r="A36" s="679"/>
      <c r="B36" s="679"/>
      <c r="C36" s="679"/>
      <c r="D36" s="679"/>
      <c r="E36" s="679"/>
      <c r="F36" s="679"/>
      <c r="G36" s="679"/>
      <c r="H36" s="679"/>
      <c r="I36" s="679"/>
      <c r="J36" s="679"/>
    </row>
  </sheetData>
  <sheetProtection/>
  <mergeCells count="16">
    <mergeCell ref="H29:J29"/>
    <mergeCell ref="H30:J30"/>
    <mergeCell ref="A34:J34"/>
    <mergeCell ref="A36:J36"/>
    <mergeCell ref="A9:A10"/>
    <mergeCell ref="B9:B10"/>
    <mergeCell ref="C9:F9"/>
    <mergeCell ref="G9:J9"/>
    <mergeCell ref="A25:H25"/>
    <mergeCell ref="B12:J22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1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6.7109375" style="15" customWidth="1"/>
    <col min="2" max="2" width="11.57421875" style="15" customWidth="1"/>
    <col min="3" max="3" width="12.00390625" style="15" customWidth="1"/>
    <col min="4" max="4" width="10.421875" style="15" customWidth="1"/>
    <col min="5" max="5" width="10.140625" style="15" customWidth="1"/>
    <col min="6" max="6" width="13.00390625" style="15" customWidth="1"/>
    <col min="7" max="7" width="15.140625" style="15" customWidth="1"/>
    <col min="8" max="8" width="12.421875" style="15" customWidth="1"/>
    <col min="9" max="9" width="12.140625" style="15" customWidth="1"/>
    <col min="10" max="10" width="11.7109375" style="15" customWidth="1"/>
    <col min="11" max="11" width="12.00390625" style="15" customWidth="1"/>
    <col min="12" max="12" width="14.140625" style="15" customWidth="1"/>
    <col min="13" max="16384" width="9.140625" style="15" customWidth="1"/>
  </cols>
  <sheetData>
    <row r="1" spans="4:15" ht="15">
      <c r="D1" s="35"/>
      <c r="E1" s="35"/>
      <c r="F1" s="35"/>
      <c r="G1" s="35"/>
      <c r="H1" s="35"/>
      <c r="I1" s="35"/>
      <c r="J1" s="35"/>
      <c r="K1" s="35"/>
      <c r="L1" s="690" t="s">
        <v>59</v>
      </c>
      <c r="M1" s="690"/>
      <c r="N1" s="42"/>
      <c r="O1" s="42"/>
    </row>
    <row r="2" spans="1:15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44"/>
      <c r="N2" s="44"/>
      <c r="O2" s="44"/>
    </row>
    <row r="3" spans="1:15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43"/>
      <c r="N3" s="43"/>
      <c r="O3" s="43"/>
    </row>
    <row r="4" ht="10.5" customHeight="1"/>
    <row r="5" spans="1:12" ht="19.5" customHeight="1">
      <c r="A5" s="672" t="s">
        <v>747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588" t="s">
        <v>911</v>
      </c>
      <c r="B7" s="588"/>
      <c r="F7" s="691" t="s">
        <v>16</v>
      </c>
      <c r="G7" s="691"/>
      <c r="H7" s="691"/>
      <c r="I7" s="691"/>
      <c r="J7" s="691"/>
      <c r="K7" s="691"/>
      <c r="L7" s="691"/>
    </row>
    <row r="8" spans="1:12" ht="12.75">
      <c r="A8" s="14"/>
      <c r="F8" s="16"/>
      <c r="G8" s="105"/>
      <c r="H8" s="105"/>
      <c r="I8" s="692" t="s">
        <v>774</v>
      </c>
      <c r="J8" s="692"/>
      <c r="K8" s="692"/>
      <c r="L8" s="692"/>
    </row>
    <row r="9" spans="1:18" s="14" customFormat="1" ht="12.75">
      <c r="A9" s="587" t="s">
        <v>2</v>
      </c>
      <c r="B9" s="587" t="s">
        <v>3</v>
      </c>
      <c r="C9" s="596" t="s">
        <v>17</v>
      </c>
      <c r="D9" s="607"/>
      <c r="E9" s="607"/>
      <c r="F9" s="607"/>
      <c r="G9" s="607"/>
      <c r="H9" s="596" t="s">
        <v>38</v>
      </c>
      <c r="I9" s="607"/>
      <c r="J9" s="607"/>
      <c r="K9" s="607"/>
      <c r="L9" s="607"/>
      <c r="Q9" s="30"/>
      <c r="R9" s="30"/>
    </row>
    <row r="10" spans="1:12" s="14" customFormat="1" ht="77.25" customHeight="1">
      <c r="A10" s="587"/>
      <c r="B10" s="587"/>
      <c r="C10" s="5" t="s">
        <v>748</v>
      </c>
      <c r="D10" s="5" t="s">
        <v>780</v>
      </c>
      <c r="E10" s="5" t="s">
        <v>66</v>
      </c>
      <c r="F10" s="5" t="s">
        <v>67</v>
      </c>
      <c r="G10" s="5" t="s">
        <v>654</v>
      </c>
      <c r="H10" s="5" t="s">
        <v>748</v>
      </c>
      <c r="I10" s="5" t="s">
        <v>780</v>
      </c>
      <c r="J10" s="5" t="s">
        <v>66</v>
      </c>
      <c r="K10" s="5" t="s">
        <v>67</v>
      </c>
      <c r="L10" s="5" t="s">
        <v>655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518">
        <v>1</v>
      </c>
      <c r="B12" s="445" t="s">
        <v>876</v>
      </c>
      <c r="C12" s="445">
        <v>725.29</v>
      </c>
      <c r="D12" s="519">
        <v>25.23</v>
      </c>
      <c r="E12" s="445">
        <v>725.29</v>
      </c>
      <c r="F12" s="553">
        <v>718.61</v>
      </c>
      <c r="G12" s="519">
        <f>D12+E12-F12</f>
        <v>31.909999999999968</v>
      </c>
      <c r="H12" s="550">
        <v>0</v>
      </c>
      <c r="I12" s="550">
        <v>0</v>
      </c>
      <c r="J12" s="550">
        <v>0</v>
      </c>
      <c r="K12" s="550">
        <v>0</v>
      </c>
      <c r="L12" s="445">
        <v>0</v>
      </c>
    </row>
    <row r="13" spans="1:12" ht="12.75">
      <c r="A13" s="518">
        <v>2</v>
      </c>
      <c r="B13" s="445" t="s">
        <v>877</v>
      </c>
      <c r="C13" s="445">
        <v>102.89</v>
      </c>
      <c r="D13" s="519">
        <v>-3.69</v>
      </c>
      <c r="E13" s="445">
        <v>102.89</v>
      </c>
      <c r="F13" s="553">
        <v>114.58</v>
      </c>
      <c r="G13" s="519">
        <f aca="true" t="shared" si="0" ref="G13:G23">D13+E13-F13</f>
        <v>-15.379999999999995</v>
      </c>
      <c r="H13" s="550">
        <v>0</v>
      </c>
      <c r="I13" s="550">
        <v>0</v>
      </c>
      <c r="J13" s="550">
        <v>0</v>
      </c>
      <c r="K13" s="550">
        <v>0</v>
      </c>
      <c r="L13" s="445">
        <v>0</v>
      </c>
    </row>
    <row r="14" spans="1:12" ht="12.75">
      <c r="A14" s="518">
        <v>3</v>
      </c>
      <c r="B14" s="445" t="s">
        <v>878</v>
      </c>
      <c r="C14" s="445">
        <v>155.88</v>
      </c>
      <c r="D14" s="519">
        <v>-0.73</v>
      </c>
      <c r="E14" s="445">
        <v>155.88</v>
      </c>
      <c r="F14" s="553">
        <v>166.01</v>
      </c>
      <c r="G14" s="519">
        <f t="shared" si="0"/>
        <v>-10.859999999999985</v>
      </c>
      <c r="H14" s="550">
        <v>0</v>
      </c>
      <c r="I14" s="550">
        <v>0</v>
      </c>
      <c r="J14" s="550">
        <v>0</v>
      </c>
      <c r="K14" s="550">
        <v>0</v>
      </c>
      <c r="L14" s="445">
        <v>0</v>
      </c>
    </row>
    <row r="15" spans="1:12" ht="12.75">
      <c r="A15" s="518">
        <v>4</v>
      </c>
      <c r="B15" s="445" t="s">
        <v>879</v>
      </c>
      <c r="C15" s="445">
        <v>58.51</v>
      </c>
      <c r="D15" s="519">
        <v>-6.09</v>
      </c>
      <c r="E15" s="445">
        <v>44.93</v>
      </c>
      <c r="F15" s="519">
        <v>44.93</v>
      </c>
      <c r="G15" s="519">
        <f t="shared" si="0"/>
        <v>-6.089999999999996</v>
      </c>
      <c r="H15" s="550">
        <v>0</v>
      </c>
      <c r="I15" s="550">
        <v>0</v>
      </c>
      <c r="J15" s="550">
        <v>0</v>
      </c>
      <c r="K15" s="550">
        <v>0</v>
      </c>
      <c r="L15" s="445">
        <v>0</v>
      </c>
    </row>
    <row r="16" spans="1:12" ht="12.75">
      <c r="A16" s="518">
        <v>5</v>
      </c>
      <c r="B16" s="445" t="s">
        <v>880</v>
      </c>
      <c r="C16" s="445">
        <v>156.17</v>
      </c>
      <c r="D16" s="519">
        <v>-0.4</v>
      </c>
      <c r="E16" s="445">
        <v>156.17</v>
      </c>
      <c r="F16" s="553">
        <v>166.28</v>
      </c>
      <c r="G16" s="519">
        <f t="shared" si="0"/>
        <v>-10.51000000000002</v>
      </c>
      <c r="H16" s="550">
        <v>0</v>
      </c>
      <c r="I16" s="550">
        <v>0</v>
      </c>
      <c r="J16" s="550">
        <v>0</v>
      </c>
      <c r="K16" s="550">
        <v>0</v>
      </c>
      <c r="L16" s="445">
        <v>0</v>
      </c>
    </row>
    <row r="17" spans="1:12" ht="12.75">
      <c r="A17" s="518">
        <v>6</v>
      </c>
      <c r="B17" s="445" t="s">
        <v>881</v>
      </c>
      <c r="C17" s="445">
        <v>486.85</v>
      </c>
      <c r="D17" s="519">
        <v>11.8</v>
      </c>
      <c r="E17" s="445">
        <v>486.85</v>
      </c>
      <c r="F17" s="553">
        <v>487.21</v>
      </c>
      <c r="G17" s="519">
        <f t="shared" si="0"/>
        <v>11.440000000000055</v>
      </c>
      <c r="H17" s="550">
        <v>0</v>
      </c>
      <c r="I17" s="550">
        <v>0</v>
      </c>
      <c r="J17" s="550">
        <v>0</v>
      </c>
      <c r="K17" s="550">
        <v>0</v>
      </c>
      <c r="L17" s="445">
        <v>0</v>
      </c>
    </row>
    <row r="18" spans="1:12" ht="12.75">
      <c r="A18" s="518">
        <v>7</v>
      </c>
      <c r="B18" s="445" t="s">
        <v>882</v>
      </c>
      <c r="C18" s="445">
        <v>163.03</v>
      </c>
      <c r="D18" s="519">
        <v>-0.04</v>
      </c>
      <c r="E18" s="445">
        <v>163.03</v>
      </c>
      <c r="F18" s="553">
        <v>172.94</v>
      </c>
      <c r="G18" s="519">
        <f t="shared" si="0"/>
        <v>-9.949999999999989</v>
      </c>
      <c r="H18" s="550">
        <v>0</v>
      </c>
      <c r="I18" s="550">
        <v>0</v>
      </c>
      <c r="J18" s="550">
        <v>0</v>
      </c>
      <c r="K18" s="550">
        <v>0</v>
      </c>
      <c r="L18" s="445">
        <v>0</v>
      </c>
    </row>
    <row r="19" spans="1:12" ht="12.75">
      <c r="A19" s="518">
        <v>8</v>
      </c>
      <c r="B19" s="445" t="s">
        <v>883</v>
      </c>
      <c r="C19" s="445">
        <v>193.97</v>
      </c>
      <c r="D19" s="519">
        <v>-0.22</v>
      </c>
      <c r="E19" s="445">
        <v>193.97</v>
      </c>
      <c r="F19" s="553">
        <v>202.97</v>
      </c>
      <c r="G19" s="519">
        <f t="shared" si="0"/>
        <v>-9.219999999999999</v>
      </c>
      <c r="H19" s="550">
        <v>0</v>
      </c>
      <c r="I19" s="550">
        <v>0</v>
      </c>
      <c r="J19" s="550">
        <v>0</v>
      </c>
      <c r="K19" s="550">
        <v>0</v>
      </c>
      <c r="L19" s="445">
        <v>0</v>
      </c>
    </row>
    <row r="20" spans="1:12" ht="12.75">
      <c r="A20" s="518">
        <v>9</v>
      </c>
      <c r="B20" s="445" t="s">
        <v>884</v>
      </c>
      <c r="C20" s="445">
        <v>321.43</v>
      </c>
      <c r="D20" s="519">
        <v>5.92</v>
      </c>
      <c r="E20" s="445">
        <v>321.43</v>
      </c>
      <c r="F20" s="553">
        <v>326.68</v>
      </c>
      <c r="G20" s="519">
        <f t="shared" si="0"/>
        <v>0.6700000000000159</v>
      </c>
      <c r="H20" s="550">
        <v>0</v>
      </c>
      <c r="I20" s="550">
        <v>0</v>
      </c>
      <c r="J20" s="550">
        <v>0</v>
      </c>
      <c r="K20" s="550">
        <v>0</v>
      </c>
      <c r="L20" s="445">
        <v>0</v>
      </c>
    </row>
    <row r="21" spans="1:12" ht="12.75">
      <c r="A21" s="518">
        <v>10</v>
      </c>
      <c r="B21" s="445" t="s">
        <v>885</v>
      </c>
      <c r="C21" s="445">
        <v>75.72</v>
      </c>
      <c r="D21" s="519">
        <v>-3.5</v>
      </c>
      <c r="E21" s="445">
        <v>75.72</v>
      </c>
      <c r="F21" s="553">
        <v>88.2</v>
      </c>
      <c r="G21" s="519">
        <f t="shared" si="0"/>
        <v>-15.980000000000004</v>
      </c>
      <c r="H21" s="550">
        <v>0</v>
      </c>
      <c r="I21" s="550">
        <v>0</v>
      </c>
      <c r="J21" s="550">
        <v>0</v>
      </c>
      <c r="K21" s="550">
        <v>0</v>
      </c>
      <c r="L21" s="445">
        <v>0</v>
      </c>
    </row>
    <row r="22" spans="1:12" ht="12.75">
      <c r="A22" s="518">
        <v>11</v>
      </c>
      <c r="B22" s="445" t="s">
        <v>886</v>
      </c>
      <c r="C22" s="445">
        <v>182.31</v>
      </c>
      <c r="D22" s="519">
        <v>35.5</v>
      </c>
      <c r="E22" s="445">
        <v>182.31</v>
      </c>
      <c r="F22" s="553">
        <v>191.64</v>
      </c>
      <c r="G22" s="519">
        <f t="shared" si="0"/>
        <v>26.170000000000016</v>
      </c>
      <c r="H22" s="550">
        <v>0</v>
      </c>
      <c r="I22" s="550">
        <v>0</v>
      </c>
      <c r="J22" s="550">
        <v>0</v>
      </c>
      <c r="K22" s="550">
        <v>0</v>
      </c>
      <c r="L22" s="445">
        <v>0</v>
      </c>
    </row>
    <row r="23" spans="1:12" ht="12.75">
      <c r="A23" s="693" t="s">
        <v>15</v>
      </c>
      <c r="B23" s="694"/>
      <c r="C23" s="483">
        <f>SUM(C12:C22)</f>
        <v>2622.0499999999997</v>
      </c>
      <c r="D23" s="522">
        <f>SUM(D12:D22)</f>
        <v>63.78</v>
      </c>
      <c r="E23" s="483">
        <f>SUM(E12:E22)</f>
        <v>2608.47</v>
      </c>
      <c r="F23" s="522">
        <f>SUM(F12:F22)</f>
        <v>2680.0499999999997</v>
      </c>
      <c r="G23" s="522">
        <f t="shared" si="0"/>
        <v>-7.799999999999727</v>
      </c>
      <c r="H23" s="552">
        <v>0</v>
      </c>
      <c r="I23" s="552">
        <v>0</v>
      </c>
      <c r="J23" s="552">
        <v>0</v>
      </c>
      <c r="K23" s="552">
        <v>0</v>
      </c>
      <c r="L23" s="483">
        <v>0</v>
      </c>
    </row>
    <row r="24" spans="1:12" ht="12.75">
      <c r="A24" s="20" t="s">
        <v>656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8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ht="12.7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12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ht="13.5">
      <c r="A29" s="14" t="s">
        <v>18</v>
      </c>
      <c r="B29" s="14"/>
      <c r="C29" s="14"/>
      <c r="D29" s="14"/>
      <c r="E29" s="14"/>
      <c r="F29" s="14"/>
      <c r="I29" s="560" t="s">
        <v>888</v>
      </c>
      <c r="J29" s="560"/>
      <c r="K29" s="560"/>
      <c r="L29" s="560"/>
    </row>
    <row r="30" spans="1:12" ht="13.5">
      <c r="A30" s="14"/>
      <c r="I30" s="560" t="s">
        <v>889</v>
      </c>
      <c r="J30" s="560"/>
      <c r="K30" s="560"/>
      <c r="L30" s="560"/>
    </row>
    <row r="31" spans="1:12" ht="12.75">
      <c r="A31" s="673"/>
      <c r="B31" s="673"/>
      <c r="C31" s="673"/>
      <c r="D31" s="673"/>
      <c r="E31" s="673"/>
      <c r="F31" s="673"/>
      <c r="G31" s="673"/>
      <c r="H31" s="673"/>
      <c r="I31" s="673"/>
      <c r="J31" s="673"/>
      <c r="K31" s="673"/>
      <c r="L31" s="673"/>
    </row>
  </sheetData>
  <sheetProtection/>
  <mergeCells count="15">
    <mergeCell ref="I30:L30"/>
    <mergeCell ref="A31:L31"/>
    <mergeCell ref="F7:L7"/>
    <mergeCell ref="A9:A10"/>
    <mergeCell ref="B9:B10"/>
    <mergeCell ref="C9:G9"/>
    <mergeCell ref="H9:L9"/>
    <mergeCell ref="I8:L8"/>
    <mergeCell ref="A23:B23"/>
    <mergeCell ref="L1:M1"/>
    <mergeCell ref="A3:L3"/>
    <mergeCell ref="A2:L2"/>
    <mergeCell ref="A5:L5"/>
    <mergeCell ref="A7:B7"/>
    <mergeCell ref="I29:L2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120" zoomScaleSheetLayoutView="120" zoomScalePageLayoutView="0" workbookViewId="0" topLeftCell="A17">
      <selection activeCell="H33" sqref="H33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14.57421875" style="0" customWidth="1"/>
  </cols>
  <sheetData>
    <row r="1" spans="1:7" ht="21.75" customHeight="1">
      <c r="A1" s="560" t="s">
        <v>548</v>
      </c>
      <c r="B1" s="560"/>
      <c r="C1" s="560"/>
      <c r="D1" s="560"/>
      <c r="E1" s="320"/>
      <c r="F1" s="320"/>
      <c r="G1" s="320"/>
    </row>
    <row r="2" spans="1:3" ht="12.75">
      <c r="A2" s="3" t="s">
        <v>70</v>
      </c>
      <c r="B2" s="3" t="s">
        <v>549</v>
      </c>
      <c r="C2" s="3" t="s">
        <v>550</v>
      </c>
    </row>
    <row r="3" spans="1:3" ht="13.5">
      <c r="A3" s="8">
        <v>1</v>
      </c>
      <c r="B3" s="321" t="s">
        <v>551</v>
      </c>
      <c r="C3" s="321" t="s">
        <v>709</v>
      </c>
    </row>
    <row r="4" spans="1:3" ht="13.5">
      <c r="A4" s="8">
        <v>2</v>
      </c>
      <c r="B4" s="321" t="s">
        <v>552</v>
      </c>
      <c r="C4" s="321" t="s">
        <v>710</v>
      </c>
    </row>
    <row r="5" spans="1:3" ht="13.5">
      <c r="A5" s="8">
        <v>3</v>
      </c>
      <c r="B5" s="321" t="s">
        <v>553</v>
      </c>
      <c r="C5" s="321" t="s">
        <v>835</v>
      </c>
    </row>
    <row r="6" spans="1:3" ht="13.5">
      <c r="A6" s="8">
        <v>4</v>
      </c>
      <c r="B6" s="321" t="s">
        <v>554</v>
      </c>
      <c r="C6" s="321" t="s">
        <v>711</v>
      </c>
    </row>
    <row r="7" spans="1:3" ht="13.5">
      <c r="A7" s="8">
        <v>5</v>
      </c>
      <c r="B7" s="321" t="s">
        <v>555</v>
      </c>
      <c r="C7" s="321" t="s">
        <v>712</v>
      </c>
    </row>
    <row r="8" spans="1:3" ht="13.5">
      <c r="A8" s="8">
        <v>6</v>
      </c>
      <c r="B8" s="321" t="s">
        <v>556</v>
      </c>
      <c r="C8" s="321" t="s">
        <v>713</v>
      </c>
    </row>
    <row r="9" spans="1:3" ht="13.5">
      <c r="A9" s="8">
        <v>7</v>
      </c>
      <c r="B9" s="321" t="s">
        <v>557</v>
      </c>
      <c r="C9" s="321" t="s">
        <v>714</v>
      </c>
    </row>
    <row r="10" spans="1:3" ht="13.5">
      <c r="A10" s="8">
        <v>8</v>
      </c>
      <c r="B10" s="321" t="s">
        <v>558</v>
      </c>
      <c r="C10" s="321" t="s">
        <v>715</v>
      </c>
    </row>
    <row r="11" spans="1:3" ht="13.5">
      <c r="A11" s="8">
        <v>9</v>
      </c>
      <c r="B11" s="321" t="s">
        <v>559</v>
      </c>
      <c r="C11" s="321" t="s">
        <v>838</v>
      </c>
    </row>
    <row r="12" spans="1:3" ht="13.5">
      <c r="A12" s="8">
        <v>10</v>
      </c>
      <c r="B12" s="321" t="s">
        <v>677</v>
      </c>
      <c r="C12" s="321" t="s">
        <v>678</v>
      </c>
    </row>
    <row r="13" spans="1:3" ht="13.5">
      <c r="A13" s="8">
        <v>11</v>
      </c>
      <c r="B13" s="321" t="s">
        <v>560</v>
      </c>
      <c r="C13" s="321" t="s">
        <v>716</v>
      </c>
    </row>
    <row r="14" spans="1:3" ht="13.5">
      <c r="A14" s="8">
        <v>12</v>
      </c>
      <c r="B14" s="321" t="s">
        <v>561</v>
      </c>
      <c r="C14" s="321" t="s">
        <v>717</v>
      </c>
    </row>
    <row r="15" spans="1:3" ht="13.5">
      <c r="A15" s="8">
        <v>13</v>
      </c>
      <c r="B15" s="321" t="s">
        <v>562</v>
      </c>
      <c r="C15" s="321" t="s">
        <v>718</v>
      </c>
    </row>
    <row r="16" spans="1:3" ht="13.5">
      <c r="A16" s="8">
        <v>14</v>
      </c>
      <c r="B16" s="321" t="s">
        <v>563</v>
      </c>
      <c r="C16" s="321" t="s">
        <v>719</v>
      </c>
    </row>
    <row r="17" spans="1:3" ht="13.5">
      <c r="A17" s="8">
        <v>15</v>
      </c>
      <c r="B17" s="321" t="s">
        <v>564</v>
      </c>
      <c r="C17" s="321" t="s">
        <v>720</v>
      </c>
    </row>
    <row r="18" spans="1:3" ht="13.5">
      <c r="A18" s="8">
        <v>16</v>
      </c>
      <c r="B18" s="321" t="s">
        <v>565</v>
      </c>
      <c r="C18" s="321" t="s">
        <v>721</v>
      </c>
    </row>
    <row r="19" spans="1:3" ht="13.5">
      <c r="A19" s="8">
        <v>17</v>
      </c>
      <c r="B19" s="321" t="s">
        <v>566</v>
      </c>
      <c r="C19" s="321" t="s">
        <v>722</v>
      </c>
    </row>
    <row r="20" spans="1:3" ht="13.5">
      <c r="A20" s="8">
        <v>18</v>
      </c>
      <c r="B20" s="321" t="s">
        <v>567</v>
      </c>
      <c r="C20" s="321" t="s">
        <v>723</v>
      </c>
    </row>
    <row r="21" spans="1:3" ht="13.5">
      <c r="A21" s="8">
        <v>19</v>
      </c>
      <c r="B21" s="321" t="s">
        <v>568</v>
      </c>
      <c r="C21" s="321" t="s">
        <v>724</v>
      </c>
    </row>
    <row r="22" spans="1:3" ht="13.5">
      <c r="A22" s="8">
        <v>20</v>
      </c>
      <c r="B22" s="321" t="s">
        <v>569</v>
      </c>
      <c r="C22" s="321" t="s">
        <v>725</v>
      </c>
    </row>
    <row r="23" spans="1:3" ht="13.5">
      <c r="A23" s="8">
        <v>21</v>
      </c>
      <c r="B23" s="321" t="s">
        <v>570</v>
      </c>
      <c r="C23" s="321" t="s">
        <v>839</v>
      </c>
    </row>
    <row r="24" spans="1:3" ht="13.5">
      <c r="A24" s="8">
        <v>22</v>
      </c>
      <c r="B24" s="321" t="s">
        <v>571</v>
      </c>
      <c r="C24" s="321" t="s">
        <v>850</v>
      </c>
    </row>
    <row r="25" spans="1:3" ht="13.5">
      <c r="A25" s="8">
        <v>23</v>
      </c>
      <c r="B25" s="321" t="s">
        <v>572</v>
      </c>
      <c r="C25" s="321" t="s">
        <v>851</v>
      </c>
    </row>
    <row r="26" spans="1:3" ht="13.5">
      <c r="A26" s="8">
        <v>24</v>
      </c>
      <c r="B26" s="321" t="s">
        <v>573</v>
      </c>
      <c r="C26" s="321" t="s">
        <v>726</v>
      </c>
    </row>
    <row r="27" spans="1:3" ht="13.5">
      <c r="A27" s="8">
        <v>25</v>
      </c>
      <c r="B27" s="321" t="s">
        <v>574</v>
      </c>
      <c r="C27" s="321" t="s">
        <v>727</v>
      </c>
    </row>
    <row r="28" spans="1:3" ht="13.5">
      <c r="A28" s="8">
        <v>26</v>
      </c>
      <c r="B28" s="321" t="s">
        <v>575</v>
      </c>
      <c r="C28" s="321" t="s">
        <v>728</v>
      </c>
    </row>
    <row r="29" spans="1:3" ht="13.5">
      <c r="A29" s="8">
        <v>27</v>
      </c>
      <c r="B29" s="321" t="s">
        <v>576</v>
      </c>
      <c r="C29" s="321" t="s">
        <v>577</v>
      </c>
    </row>
    <row r="30" spans="1:3" ht="13.5">
      <c r="A30" s="8">
        <v>28</v>
      </c>
      <c r="B30" s="321" t="s">
        <v>578</v>
      </c>
      <c r="C30" s="321" t="s">
        <v>579</v>
      </c>
    </row>
    <row r="31" spans="1:3" ht="13.5">
      <c r="A31" s="8">
        <v>29</v>
      </c>
      <c r="B31" s="321" t="s">
        <v>580</v>
      </c>
      <c r="C31" s="321" t="s">
        <v>581</v>
      </c>
    </row>
    <row r="32" spans="1:3" ht="13.5">
      <c r="A32" s="8">
        <v>30</v>
      </c>
      <c r="B32" s="321" t="s">
        <v>676</v>
      </c>
      <c r="C32" s="321" t="s">
        <v>675</v>
      </c>
    </row>
    <row r="33" spans="1:3" ht="13.5">
      <c r="A33" s="8">
        <v>31</v>
      </c>
      <c r="B33" s="370" t="s">
        <v>873</v>
      </c>
      <c r="C33" s="370" t="s">
        <v>874</v>
      </c>
    </row>
    <row r="34" spans="1:3" ht="13.5">
      <c r="A34" s="8">
        <v>32</v>
      </c>
      <c r="B34" s="321" t="s">
        <v>582</v>
      </c>
      <c r="C34" s="321" t="s">
        <v>583</v>
      </c>
    </row>
    <row r="35" spans="1:3" ht="13.5">
      <c r="A35" s="8">
        <v>33</v>
      </c>
      <c r="B35" s="321" t="s">
        <v>584</v>
      </c>
      <c r="C35" s="321" t="s">
        <v>583</v>
      </c>
    </row>
    <row r="36" spans="1:3" ht="13.5">
      <c r="A36" s="8">
        <v>34</v>
      </c>
      <c r="B36" s="321" t="s">
        <v>585</v>
      </c>
      <c r="C36" s="321" t="s">
        <v>586</v>
      </c>
    </row>
    <row r="37" spans="1:3" ht="13.5">
      <c r="A37" s="8">
        <v>35</v>
      </c>
      <c r="B37" s="321" t="s">
        <v>587</v>
      </c>
      <c r="C37" s="321" t="s">
        <v>588</v>
      </c>
    </row>
    <row r="38" spans="1:3" ht="13.5">
      <c r="A38" s="8">
        <v>36</v>
      </c>
      <c r="B38" s="321" t="s">
        <v>589</v>
      </c>
      <c r="C38" s="321" t="s">
        <v>590</v>
      </c>
    </row>
    <row r="39" spans="1:3" ht="13.5">
      <c r="A39" s="8">
        <v>37</v>
      </c>
      <c r="B39" s="321" t="s">
        <v>591</v>
      </c>
      <c r="C39" s="321" t="s">
        <v>592</v>
      </c>
    </row>
    <row r="40" spans="1:3" ht="13.5">
      <c r="A40" s="8">
        <v>38</v>
      </c>
      <c r="B40" s="321" t="s">
        <v>593</v>
      </c>
      <c r="C40" s="321" t="s">
        <v>594</v>
      </c>
    </row>
    <row r="41" spans="1:3" ht="13.5">
      <c r="A41" s="8">
        <v>39</v>
      </c>
      <c r="B41" s="321" t="s">
        <v>595</v>
      </c>
      <c r="C41" s="321" t="s">
        <v>596</v>
      </c>
    </row>
    <row r="42" spans="1:3" ht="13.5">
      <c r="A42" s="8">
        <v>40</v>
      </c>
      <c r="B42" s="321" t="s">
        <v>597</v>
      </c>
      <c r="C42" s="321" t="s">
        <v>598</v>
      </c>
    </row>
    <row r="43" spans="1:3" ht="13.5">
      <c r="A43" s="8">
        <v>41</v>
      </c>
      <c r="B43" s="321" t="s">
        <v>599</v>
      </c>
      <c r="C43" s="321" t="s">
        <v>729</v>
      </c>
    </row>
    <row r="44" spans="1:3" ht="13.5">
      <c r="A44" s="8">
        <v>42</v>
      </c>
      <c r="B44" s="321" t="s">
        <v>600</v>
      </c>
      <c r="C44" s="321" t="s">
        <v>601</v>
      </c>
    </row>
    <row r="45" spans="1:3" ht="13.5">
      <c r="A45" s="8">
        <v>43</v>
      </c>
      <c r="B45" s="321" t="s">
        <v>602</v>
      </c>
      <c r="C45" s="321" t="s">
        <v>603</v>
      </c>
    </row>
    <row r="46" spans="1:3" ht="13.5">
      <c r="A46" s="8">
        <v>44</v>
      </c>
      <c r="B46" s="321" t="s">
        <v>604</v>
      </c>
      <c r="C46" s="321" t="s">
        <v>605</v>
      </c>
    </row>
    <row r="47" spans="1:3" ht="13.5">
      <c r="A47" s="8">
        <v>45</v>
      </c>
      <c r="B47" s="321" t="s">
        <v>606</v>
      </c>
      <c r="C47" s="321" t="s">
        <v>607</v>
      </c>
    </row>
    <row r="48" spans="1:3" ht="13.5">
      <c r="A48" s="8">
        <v>46</v>
      </c>
      <c r="B48" s="321" t="s">
        <v>608</v>
      </c>
      <c r="C48" s="321" t="s">
        <v>609</v>
      </c>
    </row>
    <row r="49" spans="1:3" ht="13.5">
      <c r="A49" s="8">
        <v>47</v>
      </c>
      <c r="B49" s="321" t="s">
        <v>610</v>
      </c>
      <c r="C49" s="321" t="s">
        <v>730</v>
      </c>
    </row>
    <row r="50" spans="1:3" ht="13.5">
      <c r="A50" s="8">
        <v>48</v>
      </c>
      <c r="B50" s="321" t="s">
        <v>611</v>
      </c>
      <c r="C50" s="321" t="s">
        <v>731</v>
      </c>
    </row>
    <row r="51" spans="1:3" ht="13.5">
      <c r="A51" s="8">
        <v>49</v>
      </c>
      <c r="B51" s="321" t="s">
        <v>612</v>
      </c>
      <c r="C51" s="321" t="s">
        <v>613</v>
      </c>
    </row>
    <row r="52" spans="1:3" ht="13.5">
      <c r="A52" s="8">
        <v>50</v>
      </c>
      <c r="B52" s="321" t="s">
        <v>614</v>
      </c>
      <c r="C52" s="321" t="s">
        <v>615</v>
      </c>
    </row>
    <row r="53" spans="1:3" ht="13.5">
      <c r="A53" s="8">
        <v>51</v>
      </c>
      <c r="B53" s="321" t="s">
        <v>616</v>
      </c>
      <c r="C53" s="321" t="s">
        <v>683</v>
      </c>
    </row>
    <row r="54" spans="1:3" ht="13.5">
      <c r="A54" s="8">
        <v>52</v>
      </c>
      <c r="B54" s="321" t="s">
        <v>617</v>
      </c>
      <c r="C54" s="321" t="s">
        <v>684</v>
      </c>
    </row>
    <row r="55" spans="1:3" ht="13.5">
      <c r="A55" s="8">
        <v>53</v>
      </c>
      <c r="B55" s="321" t="s">
        <v>618</v>
      </c>
      <c r="C55" s="321" t="s">
        <v>685</v>
      </c>
    </row>
    <row r="56" spans="1:3" ht="13.5">
      <c r="A56" s="8">
        <v>54</v>
      </c>
      <c r="B56" s="321" t="s">
        <v>619</v>
      </c>
      <c r="C56" s="321" t="s">
        <v>686</v>
      </c>
    </row>
    <row r="57" spans="1:3" ht="13.5">
      <c r="A57" s="8">
        <v>55</v>
      </c>
      <c r="B57" s="321" t="s">
        <v>620</v>
      </c>
      <c r="C57" s="321" t="s">
        <v>687</v>
      </c>
    </row>
    <row r="58" spans="1:3" ht="13.5">
      <c r="A58" s="8">
        <v>56</v>
      </c>
      <c r="B58" s="321" t="s">
        <v>621</v>
      </c>
      <c r="C58" s="321" t="s">
        <v>688</v>
      </c>
    </row>
    <row r="59" spans="1:3" ht="13.5">
      <c r="A59" s="8">
        <v>57</v>
      </c>
      <c r="B59" s="321" t="s">
        <v>622</v>
      </c>
      <c r="C59" s="321" t="s">
        <v>689</v>
      </c>
    </row>
    <row r="60" spans="1:3" ht="13.5">
      <c r="A60" s="8">
        <v>58</v>
      </c>
      <c r="B60" s="321" t="s">
        <v>623</v>
      </c>
      <c r="C60" s="321" t="s">
        <v>690</v>
      </c>
    </row>
    <row r="61" spans="1:3" ht="13.5">
      <c r="A61" s="8">
        <v>59</v>
      </c>
      <c r="B61" s="321" t="s">
        <v>624</v>
      </c>
      <c r="C61" s="321" t="s">
        <v>691</v>
      </c>
    </row>
    <row r="62" spans="1:3" ht="13.5">
      <c r="A62" s="8">
        <v>60</v>
      </c>
      <c r="B62" s="321" t="s">
        <v>824</v>
      </c>
      <c r="C62" s="321" t="s">
        <v>831</v>
      </c>
    </row>
    <row r="63" spans="1:3" ht="13.5">
      <c r="A63" s="8">
        <v>61</v>
      </c>
      <c r="B63" s="321" t="s">
        <v>625</v>
      </c>
      <c r="C63" s="321" t="s">
        <v>833</v>
      </c>
    </row>
    <row r="64" spans="1:3" ht="13.5">
      <c r="A64" s="8">
        <v>62</v>
      </c>
      <c r="B64" s="351" t="s">
        <v>832</v>
      </c>
      <c r="C64" s="321" t="s">
        <v>825</v>
      </c>
    </row>
    <row r="65" spans="1:3" ht="13.5">
      <c r="A65" s="8">
        <v>63</v>
      </c>
      <c r="B65" s="321" t="s">
        <v>626</v>
      </c>
      <c r="C65" s="321" t="s">
        <v>692</v>
      </c>
    </row>
    <row r="66" spans="1:3" ht="13.5">
      <c r="A66" s="8">
        <v>64</v>
      </c>
      <c r="B66" s="321" t="s">
        <v>627</v>
      </c>
      <c r="C66" s="321" t="s">
        <v>693</v>
      </c>
    </row>
    <row r="67" spans="1:3" ht="13.5">
      <c r="A67" s="8">
        <v>65</v>
      </c>
      <c r="B67" s="344" t="s">
        <v>679</v>
      </c>
      <c r="C67" s="344" t="s">
        <v>732</v>
      </c>
    </row>
    <row r="68" spans="1:3" ht="13.5">
      <c r="A68" s="8">
        <v>66</v>
      </c>
      <c r="B68" s="344" t="s">
        <v>680</v>
      </c>
      <c r="C68" s="344" t="s">
        <v>720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2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6.00390625" style="15" customWidth="1"/>
    <col min="2" max="2" width="12.57421875" style="15" customWidth="1"/>
    <col min="3" max="3" width="10.57421875" style="15" customWidth="1"/>
    <col min="4" max="4" width="9.8515625" style="15" customWidth="1"/>
    <col min="5" max="5" width="8.7109375" style="15" customWidth="1"/>
    <col min="6" max="6" width="10.8515625" style="15" customWidth="1"/>
    <col min="7" max="7" width="15.8515625" style="15" customWidth="1"/>
    <col min="8" max="8" width="12.421875" style="15" customWidth="1"/>
    <col min="9" max="9" width="12.140625" style="15" customWidth="1"/>
    <col min="10" max="10" width="9.00390625" style="15" customWidth="1"/>
    <col min="11" max="11" width="12.00390625" style="15" customWidth="1"/>
    <col min="12" max="12" width="13.7109375" style="15" customWidth="1"/>
    <col min="13" max="13" width="9.140625" style="15" hidden="1" customWidth="1"/>
    <col min="14" max="16384" width="9.140625" style="15" customWidth="1"/>
  </cols>
  <sheetData>
    <row r="1" spans="4:16" ht="15">
      <c r="D1" s="35"/>
      <c r="E1" s="35"/>
      <c r="F1" s="35"/>
      <c r="G1" s="35"/>
      <c r="H1" s="35"/>
      <c r="I1" s="35"/>
      <c r="J1" s="35"/>
      <c r="K1" s="35"/>
      <c r="L1" s="690" t="s">
        <v>68</v>
      </c>
      <c r="M1" s="690"/>
      <c r="N1" s="690"/>
      <c r="O1" s="42"/>
      <c r="P1" s="42"/>
    </row>
    <row r="2" spans="1:16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44"/>
      <c r="N2" s="44"/>
      <c r="O2" s="44"/>
      <c r="P2" s="44"/>
    </row>
    <row r="3" spans="1:16" ht="21">
      <c r="A3" s="695" t="s">
        <v>694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43"/>
      <c r="N3" s="43"/>
      <c r="O3" s="43"/>
      <c r="P3" s="43"/>
    </row>
    <row r="4" ht="10.5" customHeight="1"/>
    <row r="5" spans="1:12" ht="19.5" customHeight="1">
      <c r="A5" s="672" t="s">
        <v>749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588" t="s">
        <v>911</v>
      </c>
      <c r="B7" s="588"/>
      <c r="F7" s="691" t="s">
        <v>16</v>
      </c>
      <c r="G7" s="691"/>
      <c r="H7" s="691"/>
      <c r="I7" s="691"/>
      <c r="J7" s="691"/>
      <c r="K7" s="691"/>
      <c r="L7" s="691"/>
    </row>
    <row r="8" spans="1:12" ht="12.75">
      <c r="A8" s="14"/>
      <c r="F8" s="16"/>
      <c r="G8" s="105"/>
      <c r="H8" s="105"/>
      <c r="I8" s="657" t="s">
        <v>774</v>
      </c>
      <c r="J8" s="657"/>
      <c r="K8" s="657"/>
      <c r="L8" s="657"/>
    </row>
    <row r="9" spans="1:19" s="14" customFormat="1" ht="12.75">
      <c r="A9" s="587" t="s">
        <v>2</v>
      </c>
      <c r="B9" s="587" t="s">
        <v>3</v>
      </c>
      <c r="C9" s="596" t="s">
        <v>17</v>
      </c>
      <c r="D9" s="607"/>
      <c r="E9" s="607"/>
      <c r="F9" s="607"/>
      <c r="G9" s="607"/>
      <c r="H9" s="596" t="s">
        <v>38</v>
      </c>
      <c r="I9" s="607"/>
      <c r="J9" s="607"/>
      <c r="K9" s="607"/>
      <c r="L9" s="607"/>
      <c r="R9" s="30"/>
      <c r="S9" s="30"/>
    </row>
    <row r="10" spans="1:12" s="14" customFormat="1" ht="77.25" customHeight="1">
      <c r="A10" s="587"/>
      <c r="B10" s="587"/>
      <c r="C10" s="5" t="s">
        <v>748</v>
      </c>
      <c r="D10" s="5" t="s">
        <v>781</v>
      </c>
      <c r="E10" s="5" t="s">
        <v>66</v>
      </c>
      <c r="F10" s="5" t="s">
        <v>67</v>
      </c>
      <c r="G10" s="5" t="s">
        <v>657</v>
      </c>
      <c r="H10" s="5" t="s">
        <v>748</v>
      </c>
      <c r="I10" s="5" t="s">
        <v>781</v>
      </c>
      <c r="J10" s="5" t="s">
        <v>66</v>
      </c>
      <c r="K10" s="5" t="s">
        <v>67</v>
      </c>
      <c r="L10" s="5" t="s">
        <v>658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518">
        <v>1</v>
      </c>
      <c r="B12" s="445" t="s">
        <v>876</v>
      </c>
      <c r="C12" s="549">
        <v>449.66999999999996</v>
      </c>
      <c r="D12" s="519">
        <v>-27.412</v>
      </c>
      <c r="E12" s="519">
        <v>449.66999999999996</v>
      </c>
      <c r="F12" s="519">
        <v>390.83</v>
      </c>
      <c r="G12" s="519">
        <f>D12+E12-F12</f>
        <v>31.427999999999997</v>
      </c>
      <c r="H12" s="550">
        <v>0</v>
      </c>
      <c r="I12" s="550">
        <v>0</v>
      </c>
      <c r="J12" s="550">
        <v>0</v>
      </c>
      <c r="K12" s="550">
        <v>0</v>
      </c>
      <c r="L12" s="445">
        <v>0</v>
      </c>
    </row>
    <row r="13" spans="1:12" ht="12.75">
      <c r="A13" s="518">
        <v>2</v>
      </c>
      <c r="B13" s="445" t="s">
        <v>877</v>
      </c>
      <c r="C13" s="549">
        <v>20.1</v>
      </c>
      <c r="D13" s="519">
        <v>-9.310000000000002</v>
      </c>
      <c r="E13" s="519">
        <v>20.1</v>
      </c>
      <c r="F13" s="519">
        <v>46.5</v>
      </c>
      <c r="G13" s="519">
        <f aca="true" t="shared" si="0" ref="G13:G23">D13+E13-F13</f>
        <v>-35.71</v>
      </c>
      <c r="H13" s="550">
        <v>0</v>
      </c>
      <c r="I13" s="550">
        <v>0</v>
      </c>
      <c r="J13" s="550">
        <v>0</v>
      </c>
      <c r="K13" s="550">
        <v>0</v>
      </c>
      <c r="L13" s="445">
        <v>0</v>
      </c>
    </row>
    <row r="14" spans="1:12" ht="12.75">
      <c r="A14" s="518">
        <v>3</v>
      </c>
      <c r="B14" s="445" t="s">
        <v>878</v>
      </c>
      <c r="C14" s="549">
        <v>120.68</v>
      </c>
      <c r="D14" s="519">
        <v>-2.180000000000007</v>
      </c>
      <c r="E14" s="519">
        <v>120.68</v>
      </c>
      <c r="F14" s="519">
        <v>126.13</v>
      </c>
      <c r="G14" s="519">
        <f t="shared" si="0"/>
        <v>-7.6299999999999955</v>
      </c>
      <c r="H14" s="550">
        <v>0</v>
      </c>
      <c r="I14" s="550">
        <v>0</v>
      </c>
      <c r="J14" s="550">
        <v>0</v>
      </c>
      <c r="K14" s="550">
        <v>0</v>
      </c>
      <c r="L14" s="445">
        <v>0</v>
      </c>
    </row>
    <row r="15" spans="1:12" ht="12.75">
      <c r="A15" s="518">
        <v>4</v>
      </c>
      <c r="B15" s="445" t="s">
        <v>879</v>
      </c>
      <c r="C15" s="549">
        <v>32.14</v>
      </c>
      <c r="D15" s="519">
        <v>-8.419999999999998</v>
      </c>
      <c r="E15" s="519">
        <v>24.74</v>
      </c>
      <c r="F15" s="519">
        <v>24.74</v>
      </c>
      <c r="G15" s="519">
        <f t="shared" si="0"/>
        <v>-8.419999999999998</v>
      </c>
      <c r="H15" s="550">
        <v>0</v>
      </c>
      <c r="I15" s="550">
        <v>0</v>
      </c>
      <c r="J15" s="550">
        <v>0</v>
      </c>
      <c r="K15" s="550">
        <v>0</v>
      </c>
      <c r="L15" s="445">
        <v>0</v>
      </c>
    </row>
    <row r="16" spans="1:12" ht="12.75">
      <c r="A16" s="518">
        <v>5</v>
      </c>
      <c r="B16" s="445" t="s">
        <v>880</v>
      </c>
      <c r="C16" s="549">
        <v>104.28</v>
      </c>
      <c r="D16" s="519">
        <v>-3.3400000000000034</v>
      </c>
      <c r="E16" s="519">
        <v>104.28</v>
      </c>
      <c r="F16" s="519">
        <v>99.76</v>
      </c>
      <c r="G16" s="519">
        <f t="shared" si="0"/>
        <v>1.1799999999999926</v>
      </c>
      <c r="H16" s="550">
        <v>0</v>
      </c>
      <c r="I16" s="550">
        <v>0</v>
      </c>
      <c r="J16" s="550">
        <v>0</v>
      </c>
      <c r="K16" s="550">
        <v>0</v>
      </c>
      <c r="L16" s="445">
        <v>0</v>
      </c>
    </row>
    <row r="17" spans="1:12" ht="12.75">
      <c r="A17" s="518">
        <v>6</v>
      </c>
      <c r="B17" s="445" t="s">
        <v>881</v>
      </c>
      <c r="C17" s="549">
        <v>173.05</v>
      </c>
      <c r="D17" s="519">
        <v>1.5999999999999943</v>
      </c>
      <c r="E17" s="519">
        <v>173.05</v>
      </c>
      <c r="F17" s="519">
        <v>178.07</v>
      </c>
      <c r="G17" s="519">
        <f t="shared" si="0"/>
        <v>-3.4199999999999875</v>
      </c>
      <c r="H17" s="550">
        <v>0</v>
      </c>
      <c r="I17" s="550">
        <v>0</v>
      </c>
      <c r="J17" s="550">
        <v>0</v>
      </c>
      <c r="K17" s="550">
        <v>0</v>
      </c>
      <c r="L17" s="445">
        <v>0</v>
      </c>
    </row>
    <row r="18" spans="1:12" ht="12.75">
      <c r="A18" s="518">
        <v>7</v>
      </c>
      <c r="B18" s="445" t="s">
        <v>882</v>
      </c>
      <c r="C18" s="549">
        <v>76.92</v>
      </c>
      <c r="D18" s="519">
        <v>-5.290000000000006</v>
      </c>
      <c r="E18" s="519">
        <v>76.92</v>
      </c>
      <c r="F18" s="519">
        <v>68.44</v>
      </c>
      <c r="G18" s="519">
        <f t="shared" si="0"/>
        <v>3.1899999999999977</v>
      </c>
      <c r="H18" s="550">
        <v>0</v>
      </c>
      <c r="I18" s="550">
        <v>0</v>
      </c>
      <c r="J18" s="550">
        <v>0</v>
      </c>
      <c r="K18" s="550">
        <v>0</v>
      </c>
      <c r="L18" s="445">
        <v>0</v>
      </c>
    </row>
    <row r="19" spans="1:12" ht="12.75">
      <c r="A19" s="518">
        <v>8</v>
      </c>
      <c r="B19" s="445" t="s">
        <v>883</v>
      </c>
      <c r="C19" s="549">
        <v>141.87</v>
      </c>
      <c r="D19" s="519">
        <v>-0.7599999999999909</v>
      </c>
      <c r="E19" s="519">
        <v>141.87</v>
      </c>
      <c r="F19" s="519">
        <v>151.7</v>
      </c>
      <c r="G19" s="519">
        <f t="shared" si="0"/>
        <v>-10.589999999999975</v>
      </c>
      <c r="H19" s="550">
        <v>0</v>
      </c>
      <c r="I19" s="550">
        <v>0</v>
      </c>
      <c r="J19" s="550">
        <v>0</v>
      </c>
      <c r="K19" s="550">
        <v>0</v>
      </c>
      <c r="L19" s="445">
        <v>0</v>
      </c>
    </row>
    <row r="20" spans="1:12" ht="12.75">
      <c r="A20" s="518">
        <v>9</v>
      </c>
      <c r="B20" s="445" t="s">
        <v>884</v>
      </c>
      <c r="C20" s="549">
        <v>147.97</v>
      </c>
      <c r="D20" s="519">
        <v>-0.23999999999998067</v>
      </c>
      <c r="E20" s="519">
        <v>147.97</v>
      </c>
      <c r="F20" s="519">
        <v>125.37</v>
      </c>
      <c r="G20" s="519">
        <f t="shared" si="0"/>
        <v>22.360000000000014</v>
      </c>
      <c r="H20" s="550">
        <v>0</v>
      </c>
      <c r="I20" s="550">
        <v>0</v>
      </c>
      <c r="J20" s="550">
        <v>0</v>
      </c>
      <c r="K20" s="550">
        <v>0</v>
      </c>
      <c r="L20" s="445">
        <v>0</v>
      </c>
    </row>
    <row r="21" spans="1:12" ht="12.75">
      <c r="A21" s="518">
        <v>10</v>
      </c>
      <c r="B21" s="445" t="s">
        <v>885</v>
      </c>
      <c r="C21" s="549">
        <v>58.28</v>
      </c>
      <c r="D21" s="519">
        <v>-6.630000000000003</v>
      </c>
      <c r="E21" s="519">
        <v>58.28</v>
      </c>
      <c r="F21" s="519">
        <v>52.34</v>
      </c>
      <c r="G21" s="519">
        <f t="shared" si="0"/>
        <v>-0.6900000000000048</v>
      </c>
      <c r="H21" s="550">
        <v>0</v>
      </c>
      <c r="I21" s="550">
        <v>0</v>
      </c>
      <c r="J21" s="550">
        <v>0</v>
      </c>
      <c r="K21" s="550">
        <v>0</v>
      </c>
      <c r="L21" s="445">
        <v>0</v>
      </c>
    </row>
    <row r="22" spans="1:12" ht="12.75">
      <c r="A22" s="518">
        <v>11</v>
      </c>
      <c r="B22" s="445" t="s">
        <v>886</v>
      </c>
      <c r="C22" s="549">
        <v>74.65</v>
      </c>
      <c r="D22" s="519">
        <v>-5.440000000000012</v>
      </c>
      <c r="E22" s="519">
        <v>74.65</v>
      </c>
      <c r="F22" s="519">
        <v>71.87</v>
      </c>
      <c r="G22" s="519">
        <f t="shared" si="0"/>
        <v>-2.660000000000011</v>
      </c>
      <c r="H22" s="550">
        <v>0</v>
      </c>
      <c r="I22" s="550">
        <v>0</v>
      </c>
      <c r="J22" s="550">
        <v>0</v>
      </c>
      <c r="K22" s="550">
        <v>0</v>
      </c>
      <c r="L22" s="445">
        <v>0</v>
      </c>
    </row>
    <row r="23" spans="1:12" ht="12.75">
      <c r="A23" s="693" t="s">
        <v>15</v>
      </c>
      <c r="B23" s="694"/>
      <c r="C23" s="551">
        <v>1399.6100000000001</v>
      </c>
      <c r="D23" s="522">
        <v>-67.42200000000003</v>
      </c>
      <c r="E23" s="522">
        <f>SUM(E12:E22)</f>
        <v>1392.21</v>
      </c>
      <c r="F23" s="522">
        <f>SUM(F12:F22)</f>
        <v>1335.75</v>
      </c>
      <c r="G23" s="522">
        <f t="shared" si="0"/>
        <v>-10.961999999999989</v>
      </c>
      <c r="H23" s="552">
        <v>0</v>
      </c>
      <c r="I23" s="552">
        <v>0</v>
      </c>
      <c r="J23" s="552">
        <v>0</v>
      </c>
      <c r="K23" s="552">
        <v>0</v>
      </c>
      <c r="L23" s="483">
        <v>0</v>
      </c>
    </row>
    <row r="24" spans="1:12" ht="12.75">
      <c r="A24" s="20" t="s">
        <v>656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4.2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12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ht="12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3" ht="13.5">
      <c r="A30" s="14" t="s">
        <v>18</v>
      </c>
      <c r="B30" s="14"/>
      <c r="C30" s="14"/>
      <c r="D30" s="14"/>
      <c r="E30" s="14"/>
      <c r="F30" s="14"/>
      <c r="I30" s="560" t="s">
        <v>888</v>
      </c>
      <c r="J30" s="560"/>
      <c r="K30" s="560"/>
      <c r="L30" s="560"/>
      <c r="M30" s="35"/>
    </row>
    <row r="31" spans="1:12" ht="13.5">
      <c r="A31" s="14"/>
      <c r="I31" s="560" t="s">
        <v>889</v>
      </c>
      <c r="J31" s="560"/>
      <c r="K31" s="560"/>
      <c r="L31" s="560"/>
    </row>
    <row r="32" spans="1:12" ht="12.75">
      <c r="A32" s="673"/>
      <c r="B32" s="673"/>
      <c r="C32" s="673"/>
      <c r="D32" s="673"/>
      <c r="E32" s="673"/>
      <c r="F32" s="673"/>
      <c r="G32" s="673"/>
      <c r="H32" s="673"/>
      <c r="I32" s="673"/>
      <c r="J32" s="673"/>
      <c r="K32" s="673"/>
      <c r="L32" s="673"/>
    </row>
  </sheetData>
  <sheetProtection/>
  <mergeCells count="15">
    <mergeCell ref="I8:L8"/>
    <mergeCell ref="F7:L7"/>
    <mergeCell ref="A7:B7"/>
    <mergeCell ref="L1:N1"/>
    <mergeCell ref="A2:L2"/>
    <mergeCell ref="A3:L3"/>
    <mergeCell ref="A5:L5"/>
    <mergeCell ref="A32:L32"/>
    <mergeCell ref="A9:A10"/>
    <mergeCell ref="B9:B10"/>
    <mergeCell ref="C9:G9"/>
    <mergeCell ref="H9:L9"/>
    <mergeCell ref="A23:B23"/>
    <mergeCell ref="I30:L30"/>
    <mergeCell ref="I31:L3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rowBreaks count="1" manualBreakCount="1">
    <brk id="3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3"/>
  <sheetViews>
    <sheetView view="pageBreakPreview" zoomScale="70" zoomScaleSheetLayoutView="70" zoomScalePageLayoutView="0" workbookViewId="0" topLeftCell="A1">
      <selection activeCell="H33" sqref="H33"/>
    </sheetView>
  </sheetViews>
  <sheetFormatPr defaultColWidth="9.140625" defaultRowHeight="12.75"/>
  <cols>
    <col min="1" max="1" width="5.7109375" style="147" customWidth="1"/>
    <col min="2" max="2" width="12.421875" style="147" customWidth="1"/>
    <col min="3" max="3" width="13.00390625" style="147" customWidth="1"/>
    <col min="4" max="4" width="12.00390625" style="147" customWidth="1"/>
    <col min="5" max="5" width="12.421875" style="147" customWidth="1"/>
    <col min="6" max="6" width="12.7109375" style="147" customWidth="1"/>
    <col min="7" max="7" width="13.140625" style="147" customWidth="1"/>
    <col min="8" max="8" width="12.7109375" style="147" customWidth="1"/>
    <col min="9" max="9" width="12.140625" style="147" customWidth="1"/>
    <col min="10" max="10" width="12.140625" style="285" customWidth="1"/>
    <col min="11" max="11" width="16.57421875" style="147" customWidth="1"/>
    <col min="12" max="12" width="13.140625" style="147" customWidth="1"/>
    <col min="13" max="13" width="12.7109375" style="147" customWidth="1"/>
    <col min="14" max="16384" width="9.140625" style="147" customWidth="1"/>
  </cols>
  <sheetData>
    <row r="1" spans="11:13" ht="12.75">
      <c r="K1" s="583" t="s">
        <v>200</v>
      </c>
      <c r="L1" s="583"/>
      <c r="M1" s="583"/>
    </row>
    <row r="2" ht="12.75" customHeight="1"/>
    <row r="3" spans="2:11" ht="15">
      <c r="B3" s="696" t="s">
        <v>0</v>
      </c>
      <c r="C3" s="696"/>
      <c r="D3" s="696"/>
      <c r="E3" s="696"/>
      <c r="F3" s="696"/>
      <c r="G3" s="696"/>
      <c r="H3" s="696"/>
      <c r="I3" s="696"/>
      <c r="J3" s="696"/>
      <c r="K3" s="696"/>
    </row>
    <row r="4" spans="2:11" ht="21">
      <c r="B4" s="697" t="s">
        <v>694</v>
      </c>
      <c r="C4" s="697"/>
      <c r="D4" s="697"/>
      <c r="E4" s="697"/>
      <c r="F4" s="697"/>
      <c r="G4" s="697"/>
      <c r="H4" s="697"/>
      <c r="I4" s="697"/>
      <c r="J4" s="697"/>
      <c r="K4" s="697"/>
    </row>
    <row r="5" ht="10.5" customHeight="1"/>
    <row r="6" spans="1:11" ht="15">
      <c r="A6" s="269" t="s">
        <v>826</v>
      </c>
      <c r="B6" s="269"/>
      <c r="C6" s="269"/>
      <c r="D6" s="269"/>
      <c r="E6" s="269"/>
      <c r="F6" s="269"/>
      <c r="G6" s="269"/>
      <c r="H6" s="269"/>
      <c r="I6" s="269"/>
      <c r="J6" s="286"/>
      <c r="K6" s="269"/>
    </row>
    <row r="7" spans="2:13" ht="15">
      <c r="B7" s="148"/>
      <c r="C7" s="148"/>
      <c r="D7" s="148"/>
      <c r="E7" s="148"/>
      <c r="F7" s="148"/>
      <c r="G7" s="148"/>
      <c r="H7" s="148"/>
      <c r="L7" s="704" t="s">
        <v>181</v>
      </c>
      <c r="M7" s="704"/>
    </row>
    <row r="8" spans="1:13" ht="15">
      <c r="A8" s="588" t="s">
        <v>911</v>
      </c>
      <c r="B8" s="588"/>
      <c r="C8" s="148"/>
      <c r="D8" s="148"/>
      <c r="E8" s="148"/>
      <c r="F8" s="148"/>
      <c r="G8" s="657" t="s">
        <v>770</v>
      </c>
      <c r="H8" s="657"/>
      <c r="I8" s="657"/>
      <c r="J8" s="657"/>
      <c r="K8" s="657"/>
      <c r="L8" s="657"/>
      <c r="M8" s="657"/>
    </row>
    <row r="9" spans="1:13" ht="12.75">
      <c r="A9" s="706" t="s">
        <v>20</v>
      </c>
      <c r="B9" s="705" t="s">
        <v>3</v>
      </c>
      <c r="C9" s="698" t="s">
        <v>750</v>
      </c>
      <c r="D9" s="698" t="s">
        <v>781</v>
      </c>
      <c r="E9" s="698" t="s">
        <v>214</v>
      </c>
      <c r="F9" s="698" t="s">
        <v>213</v>
      </c>
      <c r="G9" s="698"/>
      <c r="H9" s="698" t="s">
        <v>178</v>
      </c>
      <c r="I9" s="698"/>
      <c r="J9" s="699" t="s">
        <v>426</v>
      </c>
      <c r="K9" s="698" t="s">
        <v>180</v>
      </c>
      <c r="L9" s="698" t="s">
        <v>403</v>
      </c>
      <c r="M9" s="698" t="s">
        <v>228</v>
      </c>
    </row>
    <row r="10" spans="1:13" ht="12.75">
      <c r="A10" s="707"/>
      <c r="B10" s="705"/>
      <c r="C10" s="698"/>
      <c r="D10" s="698"/>
      <c r="E10" s="698"/>
      <c r="F10" s="698"/>
      <c r="G10" s="698"/>
      <c r="H10" s="698"/>
      <c r="I10" s="698"/>
      <c r="J10" s="700"/>
      <c r="K10" s="698"/>
      <c r="L10" s="698"/>
      <c r="M10" s="698"/>
    </row>
    <row r="11" spans="1:13" ht="27" customHeight="1">
      <c r="A11" s="708"/>
      <c r="B11" s="705"/>
      <c r="C11" s="698"/>
      <c r="D11" s="698"/>
      <c r="E11" s="698"/>
      <c r="F11" s="149" t="s">
        <v>179</v>
      </c>
      <c r="G11" s="149" t="s">
        <v>229</v>
      </c>
      <c r="H11" s="149" t="s">
        <v>179</v>
      </c>
      <c r="I11" s="149" t="s">
        <v>229</v>
      </c>
      <c r="J11" s="701"/>
      <c r="K11" s="698"/>
      <c r="L11" s="698"/>
      <c r="M11" s="698"/>
    </row>
    <row r="12" spans="1:13" ht="12.75">
      <c r="A12" s="156">
        <v>1</v>
      </c>
      <c r="B12" s="156">
        <v>2</v>
      </c>
      <c r="C12" s="156">
        <v>3</v>
      </c>
      <c r="D12" s="156">
        <v>4</v>
      </c>
      <c r="E12" s="156">
        <v>5</v>
      </c>
      <c r="F12" s="156">
        <v>6</v>
      </c>
      <c r="G12" s="156">
        <v>7</v>
      </c>
      <c r="H12" s="156">
        <v>8</v>
      </c>
      <c r="I12" s="156">
        <v>9</v>
      </c>
      <c r="J12" s="287"/>
      <c r="K12" s="156">
        <v>10</v>
      </c>
      <c r="L12" s="175">
        <v>11</v>
      </c>
      <c r="M12" s="175">
        <v>12</v>
      </c>
    </row>
    <row r="13" spans="1:13" ht="12.75">
      <c r="A13" s="155">
        <v>1</v>
      </c>
      <c r="B13" s="19" t="s">
        <v>876</v>
      </c>
      <c r="C13" s="489">
        <v>35.25</v>
      </c>
      <c r="D13" s="490">
        <v>0</v>
      </c>
      <c r="E13" s="489">
        <v>35.25</v>
      </c>
      <c r="F13" s="491">
        <v>823.767</v>
      </c>
      <c r="G13" s="489">
        <v>24.71</v>
      </c>
      <c r="H13" s="491">
        <v>823.767</v>
      </c>
      <c r="I13" s="489">
        <v>24.71</v>
      </c>
      <c r="J13" s="492" t="s">
        <v>887</v>
      </c>
      <c r="K13" s="493">
        <f>(D13+E13)-I13</f>
        <v>10.54</v>
      </c>
      <c r="L13" s="27">
        <v>0</v>
      </c>
      <c r="M13" s="19">
        <v>0</v>
      </c>
    </row>
    <row r="14" spans="1:13" ht="12.75">
      <c r="A14" s="155">
        <v>2</v>
      </c>
      <c r="B14" s="19" t="s">
        <v>877</v>
      </c>
      <c r="C14" s="489">
        <v>3.69</v>
      </c>
      <c r="D14" s="490">
        <v>0</v>
      </c>
      <c r="E14" s="489">
        <v>3.69</v>
      </c>
      <c r="F14" s="491">
        <v>126.815</v>
      </c>
      <c r="G14" s="489">
        <v>3.8</v>
      </c>
      <c r="H14" s="491">
        <v>126.815</v>
      </c>
      <c r="I14" s="489">
        <v>3.8</v>
      </c>
      <c r="J14" s="492" t="s">
        <v>887</v>
      </c>
      <c r="K14" s="493">
        <f aca="true" t="shared" si="0" ref="K14:K23">(D14+E14)-I14</f>
        <v>-0.10999999999999988</v>
      </c>
      <c r="L14" s="27">
        <v>0</v>
      </c>
      <c r="M14" s="19">
        <v>0</v>
      </c>
    </row>
    <row r="15" spans="1:13" ht="12.75">
      <c r="A15" s="155">
        <v>3</v>
      </c>
      <c r="B15" s="19" t="s">
        <v>878</v>
      </c>
      <c r="C15" s="489">
        <v>8.3</v>
      </c>
      <c r="D15" s="490">
        <v>0</v>
      </c>
      <c r="E15" s="489">
        <v>8.3</v>
      </c>
      <c r="F15" s="491">
        <v>230.11</v>
      </c>
      <c r="G15" s="489">
        <v>6.9</v>
      </c>
      <c r="H15" s="491">
        <v>230.11</v>
      </c>
      <c r="I15" s="489">
        <v>6.9</v>
      </c>
      <c r="J15" s="492" t="s">
        <v>887</v>
      </c>
      <c r="K15" s="493">
        <f t="shared" si="0"/>
        <v>1.4000000000000004</v>
      </c>
      <c r="L15" s="27">
        <v>0</v>
      </c>
      <c r="M15" s="19">
        <v>0</v>
      </c>
    </row>
    <row r="16" spans="1:13" ht="12.75">
      <c r="A16" s="494">
        <v>4</v>
      </c>
      <c r="B16" s="495" t="s">
        <v>879</v>
      </c>
      <c r="C16" s="496">
        <v>2.72</v>
      </c>
      <c r="D16" s="497">
        <v>0</v>
      </c>
      <c r="E16" s="496">
        <v>2.72</v>
      </c>
      <c r="F16" s="498">
        <v>61.559</v>
      </c>
      <c r="G16" s="496">
        <v>1.85</v>
      </c>
      <c r="H16" s="498">
        <v>61.559</v>
      </c>
      <c r="I16" s="496">
        <v>1.85</v>
      </c>
      <c r="J16" s="499" t="s">
        <v>887</v>
      </c>
      <c r="K16" s="500">
        <f t="shared" si="0"/>
        <v>0.8700000000000001</v>
      </c>
      <c r="L16" s="501">
        <v>0</v>
      </c>
      <c r="M16" s="495">
        <v>0</v>
      </c>
    </row>
    <row r="17" spans="1:13" ht="12.75">
      <c r="A17" s="155">
        <v>5</v>
      </c>
      <c r="B17" s="19" t="s">
        <v>880</v>
      </c>
      <c r="C17" s="489">
        <v>7.81</v>
      </c>
      <c r="D17" s="490">
        <v>0</v>
      </c>
      <c r="E17" s="489">
        <v>7.81</v>
      </c>
      <c r="F17" s="491">
        <v>209.512</v>
      </c>
      <c r="G17" s="489">
        <v>6.29</v>
      </c>
      <c r="H17" s="491">
        <v>209.512</v>
      </c>
      <c r="I17" s="489">
        <v>6.29</v>
      </c>
      <c r="J17" s="492" t="s">
        <v>887</v>
      </c>
      <c r="K17" s="493">
        <f t="shared" si="0"/>
        <v>1.5199999999999996</v>
      </c>
      <c r="L17" s="27">
        <v>0</v>
      </c>
      <c r="M17" s="19">
        <v>0</v>
      </c>
    </row>
    <row r="18" spans="1:13" s="152" customFormat="1" ht="12.75">
      <c r="A18" s="155">
        <v>6</v>
      </c>
      <c r="B18" s="19" t="s">
        <v>881</v>
      </c>
      <c r="C18" s="489">
        <v>19.8</v>
      </c>
      <c r="D18" s="490">
        <v>0</v>
      </c>
      <c r="E18" s="489">
        <v>19.8</v>
      </c>
      <c r="F18" s="502">
        <v>523.799</v>
      </c>
      <c r="G18" s="489">
        <v>15.71</v>
      </c>
      <c r="H18" s="502">
        <v>523.799</v>
      </c>
      <c r="I18" s="489">
        <v>15.71</v>
      </c>
      <c r="J18" s="492" t="s">
        <v>887</v>
      </c>
      <c r="K18" s="493">
        <f t="shared" si="0"/>
        <v>4.09</v>
      </c>
      <c r="L18" s="27">
        <v>0</v>
      </c>
      <c r="M18" s="19">
        <v>0</v>
      </c>
    </row>
    <row r="19" spans="1:13" s="152" customFormat="1" ht="12.75">
      <c r="A19" s="155">
        <v>7</v>
      </c>
      <c r="B19" s="19" t="s">
        <v>882</v>
      </c>
      <c r="C19" s="489">
        <v>7.2</v>
      </c>
      <c r="D19" s="490">
        <v>0</v>
      </c>
      <c r="E19" s="489">
        <v>7.2</v>
      </c>
      <c r="F19" s="502">
        <v>190.05800000000002</v>
      </c>
      <c r="G19" s="489">
        <v>5.7</v>
      </c>
      <c r="H19" s="502">
        <v>190.05800000000002</v>
      </c>
      <c r="I19" s="489">
        <v>5.7</v>
      </c>
      <c r="J19" s="492" t="s">
        <v>887</v>
      </c>
      <c r="K19" s="493">
        <f t="shared" si="0"/>
        <v>1.5</v>
      </c>
      <c r="L19" s="27">
        <v>0</v>
      </c>
      <c r="M19" s="19">
        <v>0</v>
      </c>
    </row>
    <row r="20" spans="1:13" ht="15.75" customHeight="1">
      <c r="A20" s="155">
        <v>8</v>
      </c>
      <c r="B20" s="19" t="s">
        <v>883</v>
      </c>
      <c r="C20" s="489">
        <v>10.08</v>
      </c>
      <c r="D20" s="490">
        <v>0</v>
      </c>
      <c r="E20" s="489">
        <v>10.08</v>
      </c>
      <c r="F20" s="503">
        <v>279.351</v>
      </c>
      <c r="G20" s="489">
        <v>8.38</v>
      </c>
      <c r="H20" s="503">
        <v>279.351</v>
      </c>
      <c r="I20" s="489">
        <v>8.38</v>
      </c>
      <c r="J20" s="492" t="s">
        <v>887</v>
      </c>
      <c r="K20" s="493">
        <f t="shared" si="0"/>
        <v>1.6999999999999993</v>
      </c>
      <c r="L20" s="27">
        <v>0</v>
      </c>
      <c r="M20" s="19">
        <v>0</v>
      </c>
    </row>
    <row r="21" spans="1:13" ht="15.75" customHeight="1">
      <c r="A21" s="155">
        <v>9</v>
      </c>
      <c r="B21" s="19" t="s">
        <v>884</v>
      </c>
      <c r="C21" s="489">
        <v>14.08</v>
      </c>
      <c r="D21" s="490">
        <v>0</v>
      </c>
      <c r="E21" s="489">
        <v>14.08</v>
      </c>
      <c r="F21" s="503">
        <v>355.925</v>
      </c>
      <c r="G21" s="489">
        <v>10.68</v>
      </c>
      <c r="H21" s="503">
        <v>355.925</v>
      </c>
      <c r="I21" s="489">
        <v>10.68</v>
      </c>
      <c r="J21" s="492" t="s">
        <v>887</v>
      </c>
      <c r="K21" s="493">
        <f t="shared" si="0"/>
        <v>3.4000000000000004</v>
      </c>
      <c r="L21" s="27">
        <v>0</v>
      </c>
      <c r="M21" s="19">
        <v>0</v>
      </c>
    </row>
    <row r="22" spans="1:13" ht="15.75" customHeight="1">
      <c r="A22" s="155">
        <v>10</v>
      </c>
      <c r="B22" s="19" t="s">
        <v>885</v>
      </c>
      <c r="C22" s="489">
        <v>4.02</v>
      </c>
      <c r="D22" s="490">
        <v>0</v>
      </c>
      <c r="E22" s="489">
        <v>4.02</v>
      </c>
      <c r="F22" s="504">
        <v>110.679</v>
      </c>
      <c r="G22" s="489">
        <v>3.23</v>
      </c>
      <c r="H22" s="504">
        <v>110.679</v>
      </c>
      <c r="I22" s="489">
        <v>3.23</v>
      </c>
      <c r="J22" s="492" t="s">
        <v>887</v>
      </c>
      <c r="K22" s="493">
        <f t="shared" si="0"/>
        <v>0.7899999999999996</v>
      </c>
      <c r="L22" s="27">
        <v>0</v>
      </c>
      <c r="M22" s="19">
        <v>0</v>
      </c>
    </row>
    <row r="23" spans="1:13" ht="15.75" customHeight="1">
      <c r="A23" s="155">
        <v>11</v>
      </c>
      <c r="B23" s="19" t="s">
        <v>886</v>
      </c>
      <c r="C23" s="489">
        <v>7.71</v>
      </c>
      <c r="D23" s="490">
        <v>0</v>
      </c>
      <c r="E23" s="489">
        <v>7.71</v>
      </c>
      <c r="F23" s="491">
        <v>207.497</v>
      </c>
      <c r="G23" s="489">
        <v>6.22</v>
      </c>
      <c r="H23" s="491">
        <v>207.497</v>
      </c>
      <c r="I23" s="489">
        <v>6.22</v>
      </c>
      <c r="J23" s="492" t="s">
        <v>887</v>
      </c>
      <c r="K23" s="493">
        <f t="shared" si="0"/>
        <v>1.4900000000000002</v>
      </c>
      <c r="L23" s="27">
        <v>0</v>
      </c>
      <c r="M23" s="19">
        <v>0</v>
      </c>
    </row>
    <row r="24" spans="1:13" ht="15.75" customHeight="1">
      <c r="A24" s="702" t="s">
        <v>85</v>
      </c>
      <c r="B24" s="703"/>
      <c r="C24" s="505">
        <f>SUM(C13:C23)</f>
        <v>120.65999999999998</v>
      </c>
      <c r="D24" s="175">
        <v>0</v>
      </c>
      <c r="E24" s="505">
        <f>SUM(E13:E23)</f>
        <v>120.65999999999998</v>
      </c>
      <c r="F24" s="506">
        <f>SUM(F13:F23)</f>
        <v>3119.072</v>
      </c>
      <c r="G24" s="505">
        <f>SUM(G13:G23)</f>
        <v>93.47000000000001</v>
      </c>
      <c r="H24" s="506">
        <f>SUM(H13:H23)</f>
        <v>3119.072</v>
      </c>
      <c r="I24" s="505">
        <f>SUM(I13:I23)</f>
        <v>93.47000000000001</v>
      </c>
      <c r="J24" s="507" t="s">
        <v>887</v>
      </c>
      <c r="K24" s="508">
        <f>SUM(K13:K23)</f>
        <v>27.189999999999998</v>
      </c>
      <c r="L24" s="477">
        <v>0</v>
      </c>
      <c r="M24" s="29">
        <v>0</v>
      </c>
    </row>
    <row r="27" ht="15.75" customHeight="1"/>
    <row r="28" spans="1:14" ht="15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15"/>
    </row>
    <row r="29" spans="1:14" ht="15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15"/>
    </row>
    <row r="30" spans="1:14" ht="12.7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15"/>
    </row>
    <row r="31" spans="1:14" ht="12.75">
      <c r="A31" s="14" t="s">
        <v>18</v>
      </c>
      <c r="B31" s="14"/>
      <c r="C31" s="14"/>
      <c r="D31" s="14"/>
      <c r="E31" s="14"/>
      <c r="F31" s="14"/>
      <c r="G31" s="15"/>
      <c r="H31" s="15"/>
      <c r="I31" s="15"/>
      <c r="J31" s="288"/>
      <c r="K31" s="35"/>
      <c r="L31" s="35"/>
      <c r="M31" s="35"/>
      <c r="N31" s="35"/>
    </row>
    <row r="32" spans="1:14" ht="13.5">
      <c r="A32" s="14"/>
      <c r="B32" s="15"/>
      <c r="C32" s="15"/>
      <c r="D32" s="15"/>
      <c r="E32" s="15"/>
      <c r="F32" s="15"/>
      <c r="G32" s="15"/>
      <c r="H32" s="15"/>
      <c r="I32" s="560" t="s">
        <v>888</v>
      </c>
      <c r="J32" s="560"/>
      <c r="K32" s="560"/>
      <c r="L32" s="560"/>
      <c r="M32" s="15"/>
      <c r="N32" s="15"/>
    </row>
    <row r="33" spans="9:12" ht="13.5">
      <c r="I33" s="560" t="s">
        <v>889</v>
      </c>
      <c r="J33" s="560"/>
      <c r="K33" s="560"/>
      <c r="L33" s="560"/>
    </row>
  </sheetData>
  <sheetProtection/>
  <mergeCells count="20">
    <mergeCell ref="L7:M7"/>
    <mergeCell ref="G8:M8"/>
    <mergeCell ref="F9:G10"/>
    <mergeCell ref="A8:B8"/>
    <mergeCell ref="M9:M11"/>
    <mergeCell ref="L9:L11"/>
    <mergeCell ref="B9:B11"/>
    <mergeCell ref="D9:D11"/>
    <mergeCell ref="E9:E11"/>
    <mergeCell ref="A9:A11"/>
    <mergeCell ref="I32:L32"/>
    <mergeCell ref="I33:L33"/>
    <mergeCell ref="K1:M1"/>
    <mergeCell ref="B3:K3"/>
    <mergeCell ref="B4:K4"/>
    <mergeCell ref="C9:C11"/>
    <mergeCell ref="J9:J11"/>
    <mergeCell ref="A24:B24"/>
    <mergeCell ref="H9:I10"/>
    <mergeCell ref="K9:K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3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5.57421875" style="15" customWidth="1"/>
    <col min="2" max="2" width="8.421875" style="15" customWidth="1"/>
    <col min="3" max="3" width="10.57421875" style="15" customWidth="1"/>
    <col min="4" max="4" width="9.8515625" style="15" customWidth="1"/>
    <col min="5" max="5" width="8.7109375" style="15" customWidth="1"/>
    <col min="6" max="6" width="10.8515625" style="15" customWidth="1"/>
    <col min="7" max="7" width="15.8515625" style="15" customWidth="1"/>
    <col min="8" max="8" width="12.421875" style="15" customWidth="1"/>
    <col min="9" max="9" width="12.140625" style="15" customWidth="1"/>
    <col min="10" max="10" width="9.00390625" style="15" customWidth="1"/>
    <col min="11" max="11" width="12.00390625" style="15" customWidth="1"/>
    <col min="12" max="12" width="17.28125" style="15" customWidth="1"/>
    <col min="13" max="13" width="9.140625" style="15" hidden="1" customWidth="1"/>
    <col min="14" max="16384" width="9.140625" style="15" customWidth="1"/>
  </cols>
  <sheetData>
    <row r="1" spans="4:16" ht="15">
      <c r="D1" s="35"/>
      <c r="E1" s="35"/>
      <c r="F1" s="35"/>
      <c r="G1" s="35"/>
      <c r="H1" s="35"/>
      <c r="I1" s="35"/>
      <c r="J1" s="35"/>
      <c r="K1" s="35"/>
      <c r="L1" s="690" t="s">
        <v>427</v>
      </c>
      <c r="M1" s="690"/>
      <c r="N1" s="690"/>
      <c r="O1" s="42"/>
      <c r="P1" s="42"/>
    </row>
    <row r="2" spans="1:16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44"/>
      <c r="N2" s="44"/>
      <c r="O2" s="44"/>
      <c r="P2" s="44"/>
    </row>
    <row r="3" spans="1:16" ht="21">
      <c r="A3" s="695" t="s">
        <v>694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43"/>
      <c r="N3" s="43"/>
      <c r="O3" s="43"/>
      <c r="P3" s="43"/>
    </row>
    <row r="4" ht="10.5" customHeight="1"/>
    <row r="5" spans="1:12" ht="19.5" customHeight="1">
      <c r="A5" s="672" t="s">
        <v>751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588" t="s">
        <v>911</v>
      </c>
      <c r="B7" s="588"/>
      <c r="F7" s="691" t="s">
        <v>16</v>
      </c>
      <c r="G7" s="691"/>
      <c r="H7" s="691"/>
      <c r="I7" s="691"/>
      <c r="J7" s="691"/>
      <c r="K7" s="691"/>
      <c r="L7" s="691"/>
    </row>
    <row r="8" spans="1:12" ht="12.75">
      <c r="A8" s="14"/>
      <c r="F8" s="16"/>
      <c r="G8" s="105"/>
      <c r="H8" s="105"/>
      <c r="I8" s="692" t="s">
        <v>774</v>
      </c>
      <c r="J8" s="692"/>
      <c r="K8" s="692"/>
      <c r="L8" s="692"/>
    </row>
    <row r="9" spans="1:19" s="14" customFormat="1" ht="12.75">
      <c r="A9" s="587" t="s">
        <v>2</v>
      </c>
      <c r="B9" s="587" t="s">
        <v>3</v>
      </c>
      <c r="C9" s="596" t="s">
        <v>21</v>
      </c>
      <c r="D9" s="607"/>
      <c r="E9" s="607"/>
      <c r="F9" s="607"/>
      <c r="G9" s="607"/>
      <c r="H9" s="596" t="s">
        <v>22</v>
      </c>
      <c r="I9" s="607"/>
      <c r="J9" s="607"/>
      <c r="K9" s="607"/>
      <c r="L9" s="607"/>
      <c r="R9" s="30"/>
      <c r="S9" s="30"/>
    </row>
    <row r="10" spans="1:12" s="14" customFormat="1" ht="66">
      <c r="A10" s="587"/>
      <c r="B10" s="587"/>
      <c r="C10" s="5" t="s">
        <v>748</v>
      </c>
      <c r="D10" s="5" t="s">
        <v>781</v>
      </c>
      <c r="E10" s="5" t="s">
        <v>66</v>
      </c>
      <c r="F10" s="5" t="s">
        <v>67</v>
      </c>
      <c r="G10" s="5" t="s">
        <v>361</v>
      </c>
      <c r="H10" s="5" t="s">
        <v>748</v>
      </c>
      <c r="I10" s="5" t="s">
        <v>781</v>
      </c>
      <c r="J10" s="5" t="s">
        <v>66</v>
      </c>
      <c r="K10" s="5" t="s">
        <v>67</v>
      </c>
      <c r="L10" s="5" t="s">
        <v>362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18">
        <v>1</v>
      </c>
      <c r="B12" s="681" t="s">
        <v>887</v>
      </c>
      <c r="C12" s="682"/>
      <c r="D12" s="682"/>
      <c r="E12" s="682"/>
      <c r="F12" s="682"/>
      <c r="G12" s="682"/>
      <c r="H12" s="682"/>
      <c r="I12" s="682"/>
      <c r="J12" s="682"/>
      <c r="K12" s="682"/>
      <c r="L12" s="683"/>
    </row>
    <row r="13" spans="1:12" ht="12.75">
      <c r="A13" s="18">
        <v>2</v>
      </c>
      <c r="B13" s="684"/>
      <c r="C13" s="685"/>
      <c r="D13" s="685"/>
      <c r="E13" s="685"/>
      <c r="F13" s="685"/>
      <c r="G13" s="685"/>
      <c r="H13" s="685"/>
      <c r="I13" s="685"/>
      <c r="J13" s="685"/>
      <c r="K13" s="685"/>
      <c r="L13" s="686"/>
    </row>
    <row r="14" spans="1:12" ht="12.75">
      <c r="A14" s="18">
        <v>3</v>
      </c>
      <c r="B14" s="684"/>
      <c r="C14" s="685"/>
      <c r="D14" s="685"/>
      <c r="E14" s="685"/>
      <c r="F14" s="685"/>
      <c r="G14" s="685"/>
      <c r="H14" s="685"/>
      <c r="I14" s="685"/>
      <c r="J14" s="685"/>
      <c r="K14" s="685"/>
      <c r="L14" s="686"/>
    </row>
    <row r="15" spans="1:12" ht="12.75">
      <c r="A15" s="18">
        <v>4</v>
      </c>
      <c r="B15" s="684"/>
      <c r="C15" s="685"/>
      <c r="D15" s="685"/>
      <c r="E15" s="685"/>
      <c r="F15" s="685"/>
      <c r="G15" s="685"/>
      <c r="H15" s="685"/>
      <c r="I15" s="685"/>
      <c r="J15" s="685"/>
      <c r="K15" s="685"/>
      <c r="L15" s="686"/>
    </row>
    <row r="16" spans="1:12" ht="12.75">
      <c r="A16" s="18">
        <v>5</v>
      </c>
      <c r="B16" s="684"/>
      <c r="C16" s="685"/>
      <c r="D16" s="685"/>
      <c r="E16" s="685"/>
      <c r="F16" s="685"/>
      <c r="G16" s="685"/>
      <c r="H16" s="685"/>
      <c r="I16" s="685"/>
      <c r="J16" s="685"/>
      <c r="K16" s="685"/>
      <c r="L16" s="686"/>
    </row>
    <row r="17" spans="1:12" ht="12.75">
      <c r="A17" s="18">
        <v>6</v>
      </c>
      <c r="B17" s="684"/>
      <c r="C17" s="685"/>
      <c r="D17" s="685"/>
      <c r="E17" s="685"/>
      <c r="F17" s="685"/>
      <c r="G17" s="685"/>
      <c r="H17" s="685"/>
      <c r="I17" s="685"/>
      <c r="J17" s="685"/>
      <c r="K17" s="685"/>
      <c r="L17" s="686"/>
    </row>
    <row r="18" spans="1:12" ht="12.75">
      <c r="A18" s="18">
        <v>7</v>
      </c>
      <c r="B18" s="684"/>
      <c r="C18" s="685"/>
      <c r="D18" s="685"/>
      <c r="E18" s="685"/>
      <c r="F18" s="685"/>
      <c r="G18" s="685"/>
      <c r="H18" s="685"/>
      <c r="I18" s="685"/>
      <c r="J18" s="685"/>
      <c r="K18" s="685"/>
      <c r="L18" s="686"/>
    </row>
    <row r="19" spans="1:12" ht="12.75">
      <c r="A19" s="18">
        <v>8</v>
      </c>
      <c r="B19" s="684"/>
      <c r="C19" s="685"/>
      <c r="D19" s="685"/>
      <c r="E19" s="685"/>
      <c r="F19" s="685"/>
      <c r="G19" s="685"/>
      <c r="H19" s="685"/>
      <c r="I19" s="685"/>
      <c r="J19" s="685"/>
      <c r="K19" s="685"/>
      <c r="L19" s="686"/>
    </row>
    <row r="20" spans="1:12" ht="12.75">
      <c r="A20" s="18">
        <v>9</v>
      </c>
      <c r="B20" s="684"/>
      <c r="C20" s="685"/>
      <c r="D20" s="685"/>
      <c r="E20" s="685"/>
      <c r="F20" s="685"/>
      <c r="G20" s="685"/>
      <c r="H20" s="685"/>
      <c r="I20" s="685"/>
      <c r="J20" s="685"/>
      <c r="K20" s="685"/>
      <c r="L20" s="686"/>
    </row>
    <row r="21" spans="1:12" ht="12.75">
      <c r="A21" s="18">
        <v>10</v>
      </c>
      <c r="B21" s="684"/>
      <c r="C21" s="685"/>
      <c r="D21" s="685"/>
      <c r="E21" s="685"/>
      <c r="F21" s="685"/>
      <c r="G21" s="685"/>
      <c r="H21" s="685"/>
      <c r="I21" s="685"/>
      <c r="J21" s="685"/>
      <c r="K21" s="685"/>
      <c r="L21" s="686"/>
    </row>
    <row r="22" spans="1:12" ht="12.75">
      <c r="A22" s="18">
        <v>11</v>
      </c>
      <c r="B22" s="687"/>
      <c r="C22" s="688"/>
      <c r="D22" s="688"/>
      <c r="E22" s="688"/>
      <c r="F22" s="688"/>
      <c r="G22" s="688"/>
      <c r="H22" s="688"/>
      <c r="I22" s="688"/>
      <c r="J22" s="688"/>
      <c r="K22" s="688"/>
      <c r="L22" s="689"/>
    </row>
    <row r="23" spans="1:12" ht="12.75">
      <c r="A23" s="3" t="s">
        <v>15</v>
      </c>
      <c r="B23" s="19"/>
      <c r="C23" s="19"/>
      <c r="D23" s="19"/>
      <c r="E23" s="19"/>
      <c r="F23" s="19"/>
      <c r="G23" s="19"/>
      <c r="H23" s="27"/>
      <c r="I23" s="27"/>
      <c r="J23" s="27"/>
      <c r="K23" s="27"/>
      <c r="L23" s="19"/>
    </row>
    <row r="24" spans="1:12" ht="12.75">
      <c r="A24" s="21" t="s">
        <v>360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>
      <c r="A25" s="20" t="s">
        <v>359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4.2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ht="12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ht="12.7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3" ht="13.5">
      <c r="A31" s="14" t="s">
        <v>18</v>
      </c>
      <c r="B31" s="14"/>
      <c r="C31" s="14"/>
      <c r="D31" s="14"/>
      <c r="E31" s="14"/>
      <c r="F31" s="14"/>
      <c r="I31" s="560" t="s">
        <v>888</v>
      </c>
      <c r="J31" s="560"/>
      <c r="K31" s="560"/>
      <c r="L31" s="560"/>
      <c r="M31" s="35"/>
    </row>
    <row r="32" spans="1:12" ht="13.5">
      <c r="A32" s="14"/>
      <c r="I32" s="560" t="s">
        <v>889</v>
      </c>
      <c r="J32" s="560"/>
      <c r="K32" s="560"/>
      <c r="L32" s="560"/>
    </row>
    <row r="33" spans="1:12" ht="12.75">
      <c r="A33" s="673"/>
      <c r="B33" s="673"/>
      <c r="C33" s="673"/>
      <c r="D33" s="673"/>
      <c r="E33" s="673"/>
      <c r="F33" s="673"/>
      <c r="G33" s="673"/>
      <c r="H33" s="673"/>
      <c r="I33" s="673"/>
      <c r="J33" s="673"/>
      <c r="K33" s="673"/>
      <c r="L33" s="673"/>
    </row>
  </sheetData>
  <sheetProtection/>
  <mergeCells count="15">
    <mergeCell ref="L1:N1"/>
    <mergeCell ref="A2:L2"/>
    <mergeCell ref="A3:L3"/>
    <mergeCell ref="A5:L5"/>
    <mergeCell ref="A7:B7"/>
    <mergeCell ref="F7:L7"/>
    <mergeCell ref="A33:L33"/>
    <mergeCell ref="I8:L8"/>
    <mergeCell ref="A9:A10"/>
    <mergeCell ref="B9:B10"/>
    <mergeCell ref="C9:G9"/>
    <mergeCell ref="H9:L9"/>
    <mergeCell ref="I31:L31"/>
    <mergeCell ref="I32:L32"/>
    <mergeCell ref="B12:L2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rowBreaks count="1" manualBreakCount="1">
    <brk id="3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2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8.7109375" style="15" customWidth="1"/>
    <col min="4" max="4" width="10.140625" style="15" customWidth="1"/>
    <col min="5" max="5" width="8.7109375" style="15" customWidth="1"/>
    <col min="6" max="7" width="7.28125" style="15" customWidth="1"/>
    <col min="8" max="8" width="8.140625" style="15" customWidth="1"/>
    <col min="9" max="9" width="9.28125" style="15" customWidth="1"/>
    <col min="10" max="10" width="10.7109375" style="15" customWidth="1"/>
    <col min="11" max="11" width="8.57421875" style="15" customWidth="1"/>
    <col min="12" max="12" width="8.7109375" style="15" customWidth="1"/>
    <col min="13" max="13" width="7.8515625" style="15" customWidth="1"/>
    <col min="14" max="14" width="8.28125" style="15" customWidth="1"/>
    <col min="15" max="15" width="13.7109375" style="15" customWidth="1"/>
    <col min="16" max="16" width="11.8515625" style="15" customWidth="1"/>
    <col min="17" max="17" width="11.7109375" style="15" customWidth="1"/>
    <col min="18" max="16384" width="9.140625" style="15" customWidth="1"/>
  </cols>
  <sheetData>
    <row r="1" spans="8:21" ht="15">
      <c r="H1" s="35"/>
      <c r="I1" s="35"/>
      <c r="J1" s="35"/>
      <c r="K1" s="35"/>
      <c r="L1" s="35"/>
      <c r="M1" s="35"/>
      <c r="N1" s="35"/>
      <c r="O1" s="35"/>
      <c r="P1" s="664" t="s">
        <v>60</v>
      </c>
      <c r="Q1" s="664"/>
      <c r="T1" s="42"/>
      <c r="U1" s="42"/>
    </row>
    <row r="2" spans="1:21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44"/>
      <c r="S2" s="44"/>
      <c r="T2" s="44"/>
      <c r="U2" s="44"/>
    </row>
    <row r="3" spans="1:21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43"/>
      <c r="S3" s="43"/>
      <c r="T3" s="43"/>
      <c r="U3" s="43"/>
    </row>
    <row r="4" ht="10.5" customHeight="1"/>
    <row r="5" spans="1:17" ht="12.75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</row>
    <row r="6" spans="1:17" ht="18" customHeight="1">
      <c r="A6" s="672" t="s">
        <v>841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</row>
    <row r="7" ht="9.75" customHeight="1"/>
    <row r="8" ht="0.75" customHeight="1"/>
    <row r="9" spans="1:19" ht="12.75">
      <c r="A9" s="588" t="s">
        <v>911</v>
      </c>
      <c r="B9" s="588"/>
      <c r="Q9" s="32" t="s">
        <v>19</v>
      </c>
      <c r="R9" s="21"/>
      <c r="S9" s="21"/>
    </row>
    <row r="10" spans="1:17" ht="15">
      <c r="A10" s="13"/>
      <c r="N10" s="692" t="s">
        <v>774</v>
      </c>
      <c r="O10" s="692"/>
      <c r="P10" s="692"/>
      <c r="Q10" s="692"/>
    </row>
    <row r="11" spans="1:17" ht="28.5" customHeight="1">
      <c r="A11" s="662" t="s">
        <v>2</v>
      </c>
      <c r="B11" s="662" t="s">
        <v>3</v>
      </c>
      <c r="C11" s="587" t="s">
        <v>752</v>
      </c>
      <c r="D11" s="587"/>
      <c r="E11" s="587"/>
      <c r="F11" s="587" t="s">
        <v>783</v>
      </c>
      <c r="G11" s="587"/>
      <c r="H11" s="587"/>
      <c r="I11" s="623" t="s">
        <v>364</v>
      </c>
      <c r="J11" s="624"/>
      <c r="K11" s="709"/>
      <c r="L11" s="623" t="s">
        <v>87</v>
      </c>
      <c r="M11" s="624"/>
      <c r="N11" s="709"/>
      <c r="O11" s="710" t="s">
        <v>782</v>
      </c>
      <c r="P11" s="711"/>
      <c r="Q11" s="712"/>
    </row>
    <row r="12" spans="1:17" ht="39.75" customHeight="1">
      <c r="A12" s="663"/>
      <c r="B12" s="663"/>
      <c r="C12" s="5" t="s">
        <v>106</v>
      </c>
      <c r="D12" s="5" t="s">
        <v>659</v>
      </c>
      <c r="E12" s="38" t="s">
        <v>15</v>
      </c>
      <c r="F12" s="5" t="s">
        <v>106</v>
      </c>
      <c r="G12" s="5" t="s">
        <v>660</v>
      </c>
      <c r="H12" s="38" t="s">
        <v>15</v>
      </c>
      <c r="I12" s="5" t="s">
        <v>106</v>
      </c>
      <c r="J12" s="5" t="s">
        <v>660</v>
      </c>
      <c r="K12" s="38" t="s">
        <v>15</v>
      </c>
      <c r="L12" s="5" t="s">
        <v>106</v>
      </c>
      <c r="M12" s="5" t="s">
        <v>660</v>
      </c>
      <c r="N12" s="38" t="s">
        <v>15</v>
      </c>
      <c r="O12" s="5" t="s">
        <v>224</v>
      </c>
      <c r="P12" s="5" t="s">
        <v>661</v>
      </c>
      <c r="Q12" s="5" t="s">
        <v>107</v>
      </c>
    </row>
    <row r="13" spans="1:17" s="69" customFormat="1" ht="12.75">
      <c r="A13" s="66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  <c r="K13" s="66">
        <v>11</v>
      </c>
      <c r="L13" s="66">
        <v>12</v>
      </c>
      <c r="M13" s="66">
        <v>13</v>
      </c>
      <c r="N13" s="66">
        <v>14</v>
      </c>
      <c r="O13" s="66">
        <v>15</v>
      </c>
      <c r="P13" s="66">
        <v>16</v>
      </c>
      <c r="Q13" s="66">
        <v>17</v>
      </c>
    </row>
    <row r="14" spans="1:17" ht="12.75">
      <c r="A14" s="155">
        <v>1</v>
      </c>
      <c r="B14" s="19" t="s">
        <v>876</v>
      </c>
      <c r="C14" s="509">
        <v>289.52</v>
      </c>
      <c r="D14" s="510">
        <v>32.58</v>
      </c>
      <c r="E14" s="509">
        <f>C14+D14</f>
        <v>322.09999999999997</v>
      </c>
      <c r="F14" s="511">
        <v>6.0499999999999545</v>
      </c>
      <c r="G14" s="511">
        <v>0.870000000000001</v>
      </c>
      <c r="H14" s="511">
        <v>6.919999999999959</v>
      </c>
      <c r="I14" s="509">
        <v>286.34</v>
      </c>
      <c r="J14" s="509">
        <v>32.05</v>
      </c>
      <c r="K14" s="509">
        <f>I14+J14</f>
        <v>318.39</v>
      </c>
      <c r="L14" s="512">
        <v>270.55</v>
      </c>
      <c r="M14" s="509">
        <v>29.97</v>
      </c>
      <c r="N14" s="509">
        <f>L14+M14</f>
        <v>300.52</v>
      </c>
      <c r="O14" s="509">
        <f>F14+I14-L14</f>
        <v>21.839999999999918</v>
      </c>
      <c r="P14" s="509">
        <f>G14+J14-M14</f>
        <v>2.950000000000003</v>
      </c>
      <c r="Q14" s="509">
        <f>H14+K14-N14</f>
        <v>24.789999999999964</v>
      </c>
    </row>
    <row r="15" spans="1:17" ht="12.75">
      <c r="A15" s="155">
        <v>2</v>
      </c>
      <c r="B15" s="19" t="s">
        <v>877</v>
      </c>
      <c r="C15" s="509">
        <v>46.16</v>
      </c>
      <c r="D15" s="510">
        <v>5.19</v>
      </c>
      <c r="E15" s="509">
        <f aca="true" t="shared" si="0" ref="E15:E24">C15+D15</f>
        <v>51.349999999999994</v>
      </c>
      <c r="F15" s="511">
        <v>0.8500000000000014</v>
      </c>
      <c r="G15" s="511">
        <v>0.1200000000000001</v>
      </c>
      <c r="H15" s="511">
        <v>0.970000000000006</v>
      </c>
      <c r="I15" s="509">
        <v>42.98</v>
      </c>
      <c r="J15" s="509">
        <v>4.7</v>
      </c>
      <c r="K15" s="509">
        <f aca="true" t="shared" si="1" ref="K15:K24">I15+J15</f>
        <v>47.68</v>
      </c>
      <c r="L15" s="512">
        <v>43.14</v>
      </c>
      <c r="M15" s="509">
        <v>4.78</v>
      </c>
      <c r="N15" s="509">
        <f aca="true" t="shared" si="2" ref="N15:N25">L15+M15</f>
        <v>47.92</v>
      </c>
      <c r="O15" s="509">
        <f aca="true" t="shared" si="3" ref="O15:Q25">F15+I15-L15</f>
        <v>0.6899999999999977</v>
      </c>
      <c r="P15" s="509">
        <f t="shared" si="3"/>
        <v>0.040000000000000036</v>
      </c>
      <c r="Q15" s="509">
        <f t="shared" si="3"/>
        <v>0.730000000000004</v>
      </c>
    </row>
    <row r="16" spans="1:17" ht="12.75">
      <c r="A16" s="155">
        <v>3</v>
      </c>
      <c r="B16" s="19" t="s">
        <v>878</v>
      </c>
      <c r="C16" s="509">
        <v>66.88</v>
      </c>
      <c r="D16" s="510">
        <v>7.53</v>
      </c>
      <c r="E16" s="509">
        <f t="shared" si="0"/>
        <v>74.41</v>
      </c>
      <c r="F16" s="511">
        <v>0.23000000000000398</v>
      </c>
      <c r="G16" s="511">
        <v>0.07000000000000028</v>
      </c>
      <c r="H16" s="511">
        <v>0.29999999999999716</v>
      </c>
      <c r="I16" s="509">
        <v>63.7</v>
      </c>
      <c r="J16" s="509">
        <v>7.04</v>
      </c>
      <c r="K16" s="509">
        <f t="shared" si="1"/>
        <v>70.74000000000001</v>
      </c>
      <c r="L16" s="512">
        <v>62.5</v>
      </c>
      <c r="M16" s="509">
        <v>6.92</v>
      </c>
      <c r="N16" s="509">
        <f t="shared" si="2"/>
        <v>69.42</v>
      </c>
      <c r="O16" s="509">
        <f t="shared" si="3"/>
        <v>1.4300000000000068</v>
      </c>
      <c r="P16" s="509">
        <f t="shared" si="3"/>
        <v>0.1900000000000004</v>
      </c>
      <c r="Q16" s="509">
        <f t="shared" si="3"/>
        <v>1.6200000000000045</v>
      </c>
    </row>
    <row r="17" spans="1:17" ht="12.75">
      <c r="A17" s="155">
        <v>4</v>
      </c>
      <c r="B17" s="19" t="s">
        <v>879</v>
      </c>
      <c r="C17" s="509">
        <v>28.81</v>
      </c>
      <c r="D17" s="510">
        <v>3.24</v>
      </c>
      <c r="E17" s="509">
        <f t="shared" si="0"/>
        <v>32.05</v>
      </c>
      <c r="F17" s="511">
        <v>-2.120000000000001</v>
      </c>
      <c r="G17" s="511">
        <v>-0.2200000000000002</v>
      </c>
      <c r="H17" s="511">
        <v>-2.34</v>
      </c>
      <c r="I17" s="509">
        <v>25.63</v>
      </c>
      <c r="J17" s="509">
        <v>2.75</v>
      </c>
      <c r="K17" s="509">
        <f t="shared" si="1"/>
        <v>28.38</v>
      </c>
      <c r="L17" s="512">
        <v>26.92</v>
      </c>
      <c r="M17" s="509">
        <v>2.98</v>
      </c>
      <c r="N17" s="509">
        <f t="shared" si="2"/>
        <v>29.900000000000002</v>
      </c>
      <c r="O17" s="509">
        <f t="shared" si="3"/>
        <v>-3.4100000000000037</v>
      </c>
      <c r="P17" s="509">
        <f t="shared" si="3"/>
        <v>-0.4500000000000002</v>
      </c>
      <c r="Q17" s="509">
        <f t="shared" si="3"/>
        <v>-3.860000000000003</v>
      </c>
    </row>
    <row r="18" spans="1:17" ht="12.75">
      <c r="A18" s="155">
        <v>5</v>
      </c>
      <c r="B18" s="19" t="s">
        <v>880</v>
      </c>
      <c r="C18" s="509">
        <v>66.99</v>
      </c>
      <c r="D18" s="510">
        <v>7.54</v>
      </c>
      <c r="E18" s="509">
        <f t="shared" si="0"/>
        <v>74.53</v>
      </c>
      <c r="F18" s="511">
        <v>-0.4300000000000068</v>
      </c>
      <c r="G18" s="511">
        <v>0</v>
      </c>
      <c r="H18" s="511">
        <v>-0.4299999999999926</v>
      </c>
      <c r="I18" s="509">
        <v>63.81</v>
      </c>
      <c r="J18" s="509">
        <v>7.05</v>
      </c>
      <c r="K18" s="509">
        <f t="shared" si="1"/>
        <v>70.86</v>
      </c>
      <c r="L18" s="512">
        <v>62.6</v>
      </c>
      <c r="M18" s="509">
        <v>6.94</v>
      </c>
      <c r="N18" s="509">
        <f t="shared" si="2"/>
        <v>69.54</v>
      </c>
      <c r="O18" s="509">
        <f t="shared" si="3"/>
        <v>0.779999999999994</v>
      </c>
      <c r="P18" s="509">
        <f t="shared" si="3"/>
        <v>0.10999999999999943</v>
      </c>
      <c r="Q18" s="509">
        <f t="shared" si="3"/>
        <v>0.8900000000000006</v>
      </c>
    </row>
    <row r="19" spans="1:17" ht="12.75">
      <c r="A19" s="155">
        <v>6</v>
      </c>
      <c r="B19" s="19" t="s">
        <v>881</v>
      </c>
      <c r="C19" s="509">
        <v>196.29</v>
      </c>
      <c r="D19" s="510">
        <v>22.09</v>
      </c>
      <c r="E19" s="509">
        <f t="shared" si="0"/>
        <v>218.38</v>
      </c>
      <c r="F19" s="511">
        <v>-1.1299999999999955</v>
      </c>
      <c r="G19" s="511">
        <v>0.019999999999999574</v>
      </c>
      <c r="H19" s="511">
        <v>-1.1099999999999852</v>
      </c>
      <c r="I19" s="509">
        <v>193.11</v>
      </c>
      <c r="J19" s="509">
        <v>21.6</v>
      </c>
      <c r="K19" s="509">
        <f t="shared" si="1"/>
        <v>214.71</v>
      </c>
      <c r="L19" s="512">
        <v>183.43</v>
      </c>
      <c r="M19" s="509">
        <v>20.32</v>
      </c>
      <c r="N19" s="509">
        <f t="shared" si="2"/>
        <v>203.75</v>
      </c>
      <c r="O19" s="509">
        <f t="shared" si="3"/>
        <v>8.550000000000011</v>
      </c>
      <c r="P19" s="509">
        <f t="shared" si="3"/>
        <v>1.3000000000000007</v>
      </c>
      <c r="Q19" s="509">
        <f t="shared" si="3"/>
        <v>9.850000000000023</v>
      </c>
    </row>
    <row r="20" spans="1:17" ht="12.75">
      <c r="A20" s="155">
        <v>7</v>
      </c>
      <c r="B20" s="19" t="s">
        <v>882</v>
      </c>
      <c r="C20" s="509">
        <v>69.68</v>
      </c>
      <c r="D20" s="510">
        <v>7.84</v>
      </c>
      <c r="E20" s="509">
        <f t="shared" si="0"/>
        <v>77.52000000000001</v>
      </c>
      <c r="F20" s="511">
        <v>-3.5600000000000023</v>
      </c>
      <c r="G20" s="511">
        <v>-0.3600000000000003</v>
      </c>
      <c r="H20" s="511">
        <v>-3.9200000000000017</v>
      </c>
      <c r="I20" s="509">
        <v>66.5</v>
      </c>
      <c r="J20" s="509">
        <v>7.35</v>
      </c>
      <c r="K20" s="509">
        <f t="shared" si="1"/>
        <v>73.85</v>
      </c>
      <c r="L20" s="512">
        <v>65.11</v>
      </c>
      <c r="M20" s="509">
        <v>7.21</v>
      </c>
      <c r="N20" s="509">
        <f t="shared" si="2"/>
        <v>72.32</v>
      </c>
      <c r="O20" s="509">
        <f t="shared" si="3"/>
        <v>-2.1700000000000017</v>
      </c>
      <c r="P20" s="509">
        <f t="shared" si="3"/>
        <v>-0.22000000000000064</v>
      </c>
      <c r="Q20" s="509">
        <f t="shared" si="3"/>
        <v>-2.3900000000000006</v>
      </c>
    </row>
    <row r="21" spans="1:17" ht="12.75">
      <c r="A21" s="155">
        <v>8</v>
      </c>
      <c r="B21" s="19" t="s">
        <v>883</v>
      </c>
      <c r="C21" s="509">
        <v>81.77</v>
      </c>
      <c r="D21" s="510">
        <v>9.2</v>
      </c>
      <c r="E21" s="509">
        <f t="shared" si="0"/>
        <v>90.97</v>
      </c>
      <c r="F21" s="511">
        <v>1.6699999999999875</v>
      </c>
      <c r="G21" s="511">
        <v>0.23999999999999932</v>
      </c>
      <c r="H21" s="511">
        <v>1.9099999999999824</v>
      </c>
      <c r="I21" s="509">
        <v>78.59</v>
      </c>
      <c r="J21" s="509">
        <v>8.71</v>
      </c>
      <c r="K21" s="509">
        <f t="shared" si="1"/>
        <v>87.30000000000001</v>
      </c>
      <c r="L21" s="512">
        <v>76.42</v>
      </c>
      <c r="M21" s="509">
        <v>8.47</v>
      </c>
      <c r="N21" s="509">
        <f t="shared" si="2"/>
        <v>84.89</v>
      </c>
      <c r="O21" s="509">
        <f t="shared" si="3"/>
        <v>3.839999999999989</v>
      </c>
      <c r="P21" s="509">
        <f t="shared" si="3"/>
        <v>0.47999999999999865</v>
      </c>
      <c r="Q21" s="509">
        <f t="shared" si="3"/>
        <v>4.319999999999993</v>
      </c>
    </row>
    <row r="22" spans="1:17" ht="12.75">
      <c r="A22" s="155">
        <v>9</v>
      </c>
      <c r="B22" s="19" t="s">
        <v>884</v>
      </c>
      <c r="C22" s="509">
        <v>131.61</v>
      </c>
      <c r="D22" s="510">
        <v>14.81</v>
      </c>
      <c r="E22" s="509">
        <f t="shared" si="0"/>
        <v>146.42000000000002</v>
      </c>
      <c r="F22" s="511">
        <v>-7.290000000000006</v>
      </c>
      <c r="G22" s="511">
        <v>-0.7100000000000009</v>
      </c>
      <c r="H22" s="511">
        <v>-7.999999999999986</v>
      </c>
      <c r="I22" s="509">
        <v>128.45</v>
      </c>
      <c r="J22" s="509">
        <v>14.32</v>
      </c>
      <c r="K22" s="509">
        <f t="shared" si="1"/>
        <v>142.76999999999998</v>
      </c>
      <c r="L22" s="512">
        <v>122.99</v>
      </c>
      <c r="M22" s="509">
        <v>13.63</v>
      </c>
      <c r="N22" s="509">
        <f t="shared" si="2"/>
        <v>136.62</v>
      </c>
      <c r="O22" s="509">
        <f t="shared" si="3"/>
        <v>-1.8300000000000125</v>
      </c>
      <c r="P22" s="509">
        <f t="shared" si="3"/>
        <v>-0.02000000000000135</v>
      </c>
      <c r="Q22" s="509">
        <f t="shared" si="3"/>
        <v>-1.8500000000000227</v>
      </c>
    </row>
    <row r="23" spans="1:17" ht="12.75">
      <c r="A23" s="155">
        <v>10</v>
      </c>
      <c r="B23" s="19" t="s">
        <v>885</v>
      </c>
      <c r="C23" s="509">
        <v>35.53</v>
      </c>
      <c r="D23" s="510">
        <v>4</v>
      </c>
      <c r="E23" s="509">
        <f t="shared" si="0"/>
        <v>39.53</v>
      </c>
      <c r="F23" s="511">
        <v>-4.540000000000006</v>
      </c>
      <c r="G23" s="511">
        <v>-0.4600000000000004</v>
      </c>
      <c r="H23" s="511">
        <v>-5</v>
      </c>
      <c r="I23" s="509">
        <v>32.35</v>
      </c>
      <c r="J23" s="509">
        <v>3.51</v>
      </c>
      <c r="K23" s="509">
        <f t="shared" si="1"/>
        <v>35.86</v>
      </c>
      <c r="L23" s="512">
        <v>33.21</v>
      </c>
      <c r="M23" s="509">
        <v>3.68</v>
      </c>
      <c r="N23" s="509">
        <f t="shared" si="2"/>
        <v>36.89</v>
      </c>
      <c r="O23" s="509">
        <f t="shared" si="3"/>
        <v>-5.400000000000006</v>
      </c>
      <c r="P23" s="509">
        <f t="shared" si="3"/>
        <v>-0.6300000000000008</v>
      </c>
      <c r="Q23" s="509">
        <f t="shared" si="3"/>
        <v>-6.030000000000001</v>
      </c>
    </row>
    <row r="24" spans="1:17" ht="12.75">
      <c r="A24" s="155">
        <v>11</v>
      </c>
      <c r="B24" s="19" t="s">
        <v>886</v>
      </c>
      <c r="C24" s="509">
        <v>77.21</v>
      </c>
      <c r="D24" s="510">
        <v>8.69</v>
      </c>
      <c r="E24" s="509">
        <f t="shared" si="0"/>
        <v>85.89999999999999</v>
      </c>
      <c r="F24" s="511">
        <v>13.389999999999993</v>
      </c>
      <c r="G24" s="511">
        <v>1.54</v>
      </c>
      <c r="H24" s="511">
        <v>14.930000000000007</v>
      </c>
      <c r="I24" s="509">
        <v>74.03</v>
      </c>
      <c r="J24" s="509">
        <v>8.19</v>
      </c>
      <c r="K24" s="509">
        <f t="shared" si="1"/>
        <v>82.22</v>
      </c>
      <c r="L24" s="512">
        <v>72.15</v>
      </c>
      <c r="M24" s="509">
        <v>7.99</v>
      </c>
      <c r="N24" s="509">
        <f t="shared" si="2"/>
        <v>80.14</v>
      </c>
      <c r="O24" s="509">
        <f t="shared" si="3"/>
        <v>15.269999999999982</v>
      </c>
      <c r="P24" s="509">
        <f t="shared" si="3"/>
        <v>1.7400000000000002</v>
      </c>
      <c r="Q24" s="509">
        <f t="shared" si="3"/>
        <v>17.010000000000005</v>
      </c>
    </row>
    <row r="25" spans="1:17" ht="12.75">
      <c r="A25" s="562" t="s">
        <v>15</v>
      </c>
      <c r="B25" s="563"/>
      <c r="C25" s="513">
        <f>SUM(C14:C24)</f>
        <v>1090.4499999999998</v>
      </c>
      <c r="D25" s="514">
        <f>SUM(D14:D24)</f>
        <v>122.71000000000001</v>
      </c>
      <c r="E25" s="515">
        <f>SUM(E14:E24)</f>
        <v>1213.16</v>
      </c>
      <c r="F25" s="516">
        <v>3.119999999999923</v>
      </c>
      <c r="G25" s="516">
        <v>1.1099999999999852</v>
      </c>
      <c r="H25" s="516">
        <v>4.220000000000027</v>
      </c>
      <c r="I25" s="515">
        <f aca="true" t="shared" si="4" ref="I25:O25">SUM(I14:I24)</f>
        <v>1055.49</v>
      </c>
      <c r="J25" s="515">
        <f t="shared" si="4"/>
        <v>117.27</v>
      </c>
      <c r="K25" s="515">
        <f>SUM(K14:K24)</f>
        <v>1172.76</v>
      </c>
      <c r="L25" s="515">
        <f>SUM(L14:L24)</f>
        <v>1019.0200000000001</v>
      </c>
      <c r="M25" s="515">
        <f>SUM(M14:M24)</f>
        <v>112.88999999999999</v>
      </c>
      <c r="N25" s="513">
        <f t="shared" si="2"/>
        <v>1131.91</v>
      </c>
      <c r="O25" s="513">
        <f t="shared" si="4"/>
        <v>39.589999999999876</v>
      </c>
      <c r="P25" s="513">
        <f>G25+J25-M25</f>
        <v>5.489999999999995</v>
      </c>
      <c r="Q25" s="513">
        <f t="shared" si="3"/>
        <v>45.069999999999936</v>
      </c>
    </row>
    <row r="26" spans="1:17" ht="12.75">
      <c r="A26" s="11"/>
      <c r="B26" s="30"/>
      <c r="C26" s="30"/>
      <c r="D26" s="3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4.25" customHeight="1">
      <c r="A27" s="713" t="s">
        <v>662</v>
      </c>
      <c r="B27" s="713"/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</row>
    <row r="28" spans="1:17" ht="15.75" customHeight="1">
      <c r="A28" s="3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5.75" customHeight="1">
      <c r="A29" s="14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P29" s="85"/>
      <c r="Q29" s="85"/>
    </row>
    <row r="30" spans="1:17" ht="12.7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2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560" t="s">
        <v>888</v>
      </c>
      <c r="M31" s="560"/>
      <c r="N31" s="560"/>
      <c r="O31" s="560"/>
      <c r="P31" s="560"/>
      <c r="Q31" s="85"/>
    </row>
    <row r="32" spans="1:18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320" t="s">
        <v>889</v>
      </c>
      <c r="N32" s="320"/>
      <c r="O32" s="320"/>
      <c r="P32" s="320"/>
      <c r="Q32" s="35"/>
      <c r="R32" s="35"/>
    </row>
  </sheetData>
  <sheetProtection/>
  <mergeCells count="16">
    <mergeCell ref="L11:N11"/>
    <mergeCell ref="C11:E11"/>
    <mergeCell ref="F11:H11"/>
    <mergeCell ref="A27:Q27"/>
    <mergeCell ref="L31:P31"/>
    <mergeCell ref="A25:B25"/>
    <mergeCell ref="P1:Q1"/>
    <mergeCell ref="A2:Q2"/>
    <mergeCell ref="A3:Q3"/>
    <mergeCell ref="N10:Q10"/>
    <mergeCell ref="A6:Q6"/>
    <mergeCell ref="A11:A12"/>
    <mergeCell ref="B11:B12"/>
    <mergeCell ref="I11:K11"/>
    <mergeCell ref="A9:B9"/>
    <mergeCell ref="O11:Q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1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8.7109375" style="15" customWidth="1"/>
    <col min="4" max="4" width="8.140625" style="15" customWidth="1"/>
    <col min="5" max="5" width="10.00390625" style="15" customWidth="1"/>
    <col min="6" max="7" width="7.28125" style="15" customWidth="1"/>
    <col min="8" max="8" width="8.140625" style="15" customWidth="1"/>
    <col min="9" max="9" width="9.28125" style="15" customWidth="1"/>
    <col min="10" max="10" width="10.00390625" style="15" customWidth="1"/>
    <col min="11" max="11" width="8.421875" style="15" customWidth="1"/>
    <col min="12" max="12" width="8.7109375" style="15" customWidth="1"/>
    <col min="13" max="13" width="7.8515625" style="15" customWidth="1"/>
    <col min="14" max="14" width="7.140625" style="15" customWidth="1"/>
    <col min="15" max="15" width="13.7109375" style="15" customWidth="1"/>
    <col min="16" max="16" width="11.8515625" style="15" customWidth="1"/>
    <col min="17" max="17" width="9.7109375" style="15" customWidth="1"/>
    <col min="18" max="16384" width="9.140625" style="15" customWidth="1"/>
  </cols>
  <sheetData>
    <row r="1" spans="8:21" ht="15">
      <c r="H1" s="35"/>
      <c r="I1" s="35"/>
      <c r="J1" s="35"/>
      <c r="K1" s="35"/>
      <c r="L1" s="35"/>
      <c r="M1" s="35"/>
      <c r="N1" s="35"/>
      <c r="O1" s="35"/>
      <c r="P1" s="664" t="s">
        <v>86</v>
      </c>
      <c r="Q1" s="664"/>
      <c r="R1" s="667"/>
      <c r="T1" s="42"/>
      <c r="U1" s="42"/>
    </row>
    <row r="2" spans="1:21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7"/>
      <c r="S2" s="44"/>
      <c r="T2" s="44"/>
      <c r="U2" s="44"/>
    </row>
    <row r="3" spans="1:21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667"/>
      <c r="S3" s="43"/>
      <c r="T3" s="43"/>
      <c r="U3" s="43"/>
    </row>
    <row r="4" ht="10.5" customHeight="1">
      <c r="R4" s="667"/>
    </row>
    <row r="5" spans="1:18" ht="9" customHeight="1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  <c r="R5" s="667"/>
    </row>
    <row r="6" spans="2:18" ht="18" customHeight="1">
      <c r="B6" s="118"/>
      <c r="C6" s="118"/>
      <c r="D6" s="586" t="s">
        <v>840</v>
      </c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R6" s="667"/>
    </row>
    <row r="7" ht="5.25" customHeight="1">
      <c r="R7" s="667"/>
    </row>
    <row r="8" spans="1:18" ht="12.75">
      <c r="A8" s="588" t="s">
        <v>911</v>
      </c>
      <c r="B8" s="588"/>
      <c r="Q8" s="32" t="s">
        <v>19</v>
      </c>
      <c r="R8" s="667"/>
    </row>
    <row r="9" spans="1:19" ht="15">
      <c r="A9" s="13"/>
      <c r="N9" s="692" t="s">
        <v>774</v>
      </c>
      <c r="O9" s="692"/>
      <c r="P9" s="692"/>
      <c r="Q9" s="692"/>
      <c r="R9" s="667"/>
      <c r="S9" s="21"/>
    </row>
    <row r="10" spans="1:18" ht="36.75" customHeight="1">
      <c r="A10" s="662" t="s">
        <v>2</v>
      </c>
      <c r="B10" s="662" t="s">
        <v>3</v>
      </c>
      <c r="C10" s="587" t="s">
        <v>753</v>
      </c>
      <c r="D10" s="587"/>
      <c r="E10" s="587"/>
      <c r="F10" s="587" t="s">
        <v>785</v>
      </c>
      <c r="G10" s="587"/>
      <c r="H10" s="587"/>
      <c r="I10" s="623" t="s">
        <v>364</v>
      </c>
      <c r="J10" s="624"/>
      <c r="K10" s="709"/>
      <c r="L10" s="623" t="s">
        <v>87</v>
      </c>
      <c r="M10" s="624"/>
      <c r="N10" s="709"/>
      <c r="O10" s="710" t="s">
        <v>784</v>
      </c>
      <c r="P10" s="711"/>
      <c r="Q10" s="712"/>
      <c r="R10" s="667"/>
    </row>
    <row r="11" spans="1:17" ht="39.75" customHeight="1">
      <c r="A11" s="663"/>
      <c r="B11" s="663"/>
      <c r="C11" s="5" t="s">
        <v>106</v>
      </c>
      <c r="D11" s="5" t="s">
        <v>659</v>
      </c>
      <c r="E11" s="38" t="s">
        <v>15</v>
      </c>
      <c r="F11" s="5" t="s">
        <v>106</v>
      </c>
      <c r="G11" s="5" t="s">
        <v>660</v>
      </c>
      <c r="H11" s="38" t="s">
        <v>15</v>
      </c>
      <c r="I11" s="5" t="s">
        <v>106</v>
      </c>
      <c r="J11" s="5" t="s">
        <v>660</v>
      </c>
      <c r="K11" s="38" t="s">
        <v>15</v>
      </c>
      <c r="L11" s="5" t="s">
        <v>106</v>
      </c>
      <c r="M11" s="5" t="s">
        <v>660</v>
      </c>
      <c r="N11" s="38" t="s">
        <v>15</v>
      </c>
      <c r="O11" s="5" t="s">
        <v>224</v>
      </c>
      <c r="P11" s="5" t="s">
        <v>661</v>
      </c>
      <c r="Q11" s="5" t="s">
        <v>107</v>
      </c>
    </row>
    <row r="12" spans="1:17" s="69" customFormat="1" ht="12.75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6">
        <v>10</v>
      </c>
      <c r="K12" s="66">
        <v>11</v>
      </c>
      <c r="L12" s="66">
        <v>12</v>
      </c>
      <c r="M12" s="66">
        <v>13</v>
      </c>
      <c r="N12" s="66">
        <v>14</v>
      </c>
      <c r="O12" s="66">
        <v>15</v>
      </c>
      <c r="P12" s="66">
        <v>16</v>
      </c>
      <c r="Q12" s="66">
        <v>17</v>
      </c>
    </row>
    <row r="13" spans="1:17" ht="12.75">
      <c r="A13" s="155">
        <v>1</v>
      </c>
      <c r="B13" s="19" t="s">
        <v>876</v>
      </c>
      <c r="C13" s="509">
        <v>156.82</v>
      </c>
      <c r="D13" s="509">
        <v>17.4</v>
      </c>
      <c r="E13" s="450">
        <f>C13+D13</f>
        <v>174.22</v>
      </c>
      <c r="F13" s="374">
        <v>-14.159999999999997</v>
      </c>
      <c r="G13" s="374">
        <v>-1.6599999999999984</v>
      </c>
      <c r="H13" s="374">
        <v>-15.819999999999993</v>
      </c>
      <c r="I13" s="509">
        <v>156.21</v>
      </c>
      <c r="J13" s="509">
        <v>17.36</v>
      </c>
      <c r="K13" s="450">
        <f>I13+J13</f>
        <v>173.57</v>
      </c>
      <c r="L13" s="450">
        <v>146.73</v>
      </c>
      <c r="M13" s="450">
        <v>16.34</v>
      </c>
      <c r="N13" s="450">
        <f aca="true" t="shared" si="0" ref="N13:N24">SUM(L13:M13)</f>
        <v>163.07</v>
      </c>
      <c r="O13" s="450">
        <f>F13+I13-L13</f>
        <v>-4.679999999999978</v>
      </c>
      <c r="P13" s="450">
        <f>G13+J13-M13</f>
        <v>-0.6399999999999988</v>
      </c>
      <c r="Q13" s="450">
        <f>SUM(O13:P13)</f>
        <v>-5.319999999999977</v>
      </c>
    </row>
    <row r="14" spans="1:17" ht="12.75">
      <c r="A14" s="155">
        <v>2</v>
      </c>
      <c r="B14" s="19" t="s">
        <v>877</v>
      </c>
      <c r="C14" s="509">
        <v>18.76</v>
      </c>
      <c r="D14" s="509">
        <v>2.08</v>
      </c>
      <c r="E14" s="450">
        <f aca="true" t="shared" si="1" ref="E14:E23">C14+D14</f>
        <v>20.840000000000003</v>
      </c>
      <c r="F14" s="374">
        <v>0.2500000000000009</v>
      </c>
      <c r="G14" s="374">
        <v>0.019999999999999907</v>
      </c>
      <c r="H14" s="374">
        <v>0.2699999999999996</v>
      </c>
      <c r="I14" s="509">
        <v>18.46</v>
      </c>
      <c r="J14" s="509">
        <v>2.06</v>
      </c>
      <c r="K14" s="450">
        <f aca="true" t="shared" si="2" ref="K14:K23">I14+J14</f>
        <v>20.52</v>
      </c>
      <c r="L14" s="450">
        <v>17.45</v>
      </c>
      <c r="M14" s="450">
        <v>1.94</v>
      </c>
      <c r="N14" s="450">
        <f t="shared" si="0"/>
        <v>19.39</v>
      </c>
      <c r="O14" s="450">
        <f aca="true" t="shared" si="3" ref="O14:P24">F14+I14-L14</f>
        <v>1.2600000000000016</v>
      </c>
      <c r="P14" s="450">
        <f t="shared" si="3"/>
        <v>0.14000000000000012</v>
      </c>
      <c r="Q14" s="450">
        <f aca="true" t="shared" si="4" ref="Q14:Q24">SUM(O14:P14)</f>
        <v>1.4000000000000017</v>
      </c>
    </row>
    <row r="15" spans="1:17" ht="12.75">
      <c r="A15" s="155">
        <v>3</v>
      </c>
      <c r="B15" s="19" t="s">
        <v>878</v>
      </c>
      <c r="C15" s="509">
        <v>50.9</v>
      </c>
      <c r="D15" s="509">
        <v>5.65</v>
      </c>
      <c r="E15" s="450">
        <f t="shared" si="1"/>
        <v>56.55</v>
      </c>
      <c r="F15" s="374">
        <v>1.5600000000000023</v>
      </c>
      <c r="G15" s="374">
        <v>0.1200000000000001</v>
      </c>
      <c r="H15" s="374">
        <v>1.6800000000000068</v>
      </c>
      <c r="I15" s="509">
        <v>50.6</v>
      </c>
      <c r="J15" s="509">
        <v>5.63</v>
      </c>
      <c r="K15" s="450">
        <f t="shared" si="2"/>
        <v>56.230000000000004</v>
      </c>
      <c r="L15" s="450">
        <v>47.35</v>
      </c>
      <c r="M15" s="450">
        <v>5.27</v>
      </c>
      <c r="N15" s="450">
        <f t="shared" si="0"/>
        <v>52.620000000000005</v>
      </c>
      <c r="O15" s="450">
        <f t="shared" si="3"/>
        <v>4.810000000000002</v>
      </c>
      <c r="P15" s="450">
        <f t="shared" si="3"/>
        <v>0.4800000000000004</v>
      </c>
      <c r="Q15" s="450">
        <f t="shared" si="4"/>
        <v>5.290000000000003</v>
      </c>
    </row>
    <row r="16" spans="1:17" ht="12.75">
      <c r="A16" s="155">
        <v>4</v>
      </c>
      <c r="B16" s="19" t="s">
        <v>879</v>
      </c>
      <c r="C16" s="509">
        <v>15.68</v>
      </c>
      <c r="D16" s="509">
        <v>1.74</v>
      </c>
      <c r="E16" s="450">
        <f t="shared" si="1"/>
        <v>17.419999999999998</v>
      </c>
      <c r="F16" s="374">
        <v>0.41000000000000014</v>
      </c>
      <c r="G16" s="374">
        <v>0.030000000000000027</v>
      </c>
      <c r="H16" s="374">
        <v>0.4399999999999995</v>
      </c>
      <c r="I16" s="509">
        <v>15.38</v>
      </c>
      <c r="J16" s="509">
        <v>1.72</v>
      </c>
      <c r="K16" s="450">
        <f t="shared" si="2"/>
        <v>17.1</v>
      </c>
      <c r="L16" s="450">
        <v>14.58</v>
      </c>
      <c r="M16" s="450">
        <v>1.62</v>
      </c>
      <c r="N16" s="450">
        <f t="shared" si="0"/>
        <v>16.2</v>
      </c>
      <c r="O16" s="450">
        <f t="shared" si="3"/>
        <v>1.2100000000000009</v>
      </c>
      <c r="P16" s="450">
        <f t="shared" si="3"/>
        <v>0.1299999999999999</v>
      </c>
      <c r="Q16" s="450">
        <f t="shared" si="4"/>
        <v>1.3400000000000007</v>
      </c>
    </row>
    <row r="17" spans="1:17" ht="12.75">
      <c r="A17" s="155">
        <v>5</v>
      </c>
      <c r="B17" s="19" t="s">
        <v>880</v>
      </c>
      <c r="C17" s="509">
        <v>40.25</v>
      </c>
      <c r="D17" s="509">
        <v>4.46</v>
      </c>
      <c r="E17" s="450">
        <f t="shared" si="1"/>
        <v>44.71</v>
      </c>
      <c r="F17" s="374">
        <v>1.3599999999999994</v>
      </c>
      <c r="G17" s="374">
        <v>0.11000000000000032</v>
      </c>
      <c r="H17" s="374">
        <v>1.470000000000006</v>
      </c>
      <c r="I17" s="509">
        <v>39.95</v>
      </c>
      <c r="J17" s="509">
        <v>4.44</v>
      </c>
      <c r="K17" s="450">
        <f t="shared" si="2"/>
        <v>44.39</v>
      </c>
      <c r="L17" s="450">
        <v>37.45</v>
      </c>
      <c r="M17" s="450">
        <v>4.17</v>
      </c>
      <c r="N17" s="450">
        <f t="shared" si="0"/>
        <v>41.620000000000005</v>
      </c>
      <c r="O17" s="450">
        <f t="shared" si="3"/>
        <v>3.8599999999999994</v>
      </c>
      <c r="P17" s="450">
        <f t="shared" si="3"/>
        <v>0.3800000000000008</v>
      </c>
      <c r="Q17" s="450">
        <f t="shared" si="4"/>
        <v>4.24</v>
      </c>
    </row>
    <row r="18" spans="1:17" ht="12.75">
      <c r="A18" s="155">
        <v>6</v>
      </c>
      <c r="B18" s="19" t="s">
        <v>881</v>
      </c>
      <c r="C18" s="509">
        <v>71.85</v>
      </c>
      <c r="D18" s="509">
        <v>7.97</v>
      </c>
      <c r="E18" s="450">
        <f t="shared" si="1"/>
        <v>79.82</v>
      </c>
      <c r="F18" s="374">
        <v>2.249999999999993</v>
      </c>
      <c r="G18" s="374">
        <v>0.1900000000000004</v>
      </c>
      <c r="H18" s="374">
        <v>2.4399999999999977</v>
      </c>
      <c r="I18" s="509">
        <v>71.55</v>
      </c>
      <c r="J18" s="509">
        <v>7.95</v>
      </c>
      <c r="K18" s="450">
        <f t="shared" si="2"/>
        <v>79.5</v>
      </c>
      <c r="L18" s="450">
        <v>66.85</v>
      </c>
      <c r="M18" s="450">
        <v>7.44</v>
      </c>
      <c r="N18" s="450">
        <f t="shared" si="0"/>
        <v>74.28999999999999</v>
      </c>
      <c r="O18" s="450">
        <f t="shared" si="3"/>
        <v>6.949999999999989</v>
      </c>
      <c r="P18" s="450">
        <f t="shared" si="3"/>
        <v>0.7000000000000002</v>
      </c>
      <c r="Q18" s="450">
        <f t="shared" si="4"/>
        <v>7.649999999999989</v>
      </c>
    </row>
    <row r="19" spans="1:17" ht="12.75">
      <c r="A19" s="155">
        <v>7</v>
      </c>
      <c r="B19" s="19" t="s">
        <v>882</v>
      </c>
      <c r="C19" s="509">
        <v>27.61</v>
      </c>
      <c r="D19" s="509">
        <v>3.06</v>
      </c>
      <c r="E19" s="450">
        <f t="shared" si="1"/>
        <v>30.669999999999998</v>
      </c>
      <c r="F19" s="374">
        <v>1.0000000000000036</v>
      </c>
      <c r="G19" s="374">
        <v>0.08000000000000007</v>
      </c>
      <c r="H19" s="374">
        <v>1.0800000000000018</v>
      </c>
      <c r="I19" s="509">
        <v>27.31</v>
      </c>
      <c r="J19" s="509">
        <v>3.04</v>
      </c>
      <c r="K19" s="450">
        <f t="shared" si="2"/>
        <v>30.349999999999998</v>
      </c>
      <c r="L19" s="450">
        <v>25.69</v>
      </c>
      <c r="M19" s="450">
        <v>2.86</v>
      </c>
      <c r="N19" s="450">
        <f t="shared" si="0"/>
        <v>28.55</v>
      </c>
      <c r="O19" s="450">
        <f t="shared" si="3"/>
        <v>2.620000000000001</v>
      </c>
      <c r="P19" s="450">
        <f t="shared" si="3"/>
        <v>0.26000000000000023</v>
      </c>
      <c r="Q19" s="450">
        <f t="shared" si="4"/>
        <v>2.8800000000000012</v>
      </c>
    </row>
    <row r="20" spans="1:17" ht="12.75">
      <c r="A20" s="155">
        <v>8</v>
      </c>
      <c r="B20" s="19" t="s">
        <v>883</v>
      </c>
      <c r="C20" s="509">
        <v>61.21</v>
      </c>
      <c r="D20" s="509">
        <v>6.79</v>
      </c>
      <c r="E20" s="450">
        <f t="shared" si="1"/>
        <v>68</v>
      </c>
      <c r="F20" s="374">
        <v>1.8500000000000014</v>
      </c>
      <c r="G20" s="374">
        <v>0.15000000000000036</v>
      </c>
      <c r="H20" s="374">
        <v>2</v>
      </c>
      <c r="I20" s="509">
        <v>60.91</v>
      </c>
      <c r="J20" s="509">
        <v>6.77</v>
      </c>
      <c r="K20" s="450">
        <f t="shared" si="2"/>
        <v>67.67999999999999</v>
      </c>
      <c r="L20" s="450">
        <v>56.95</v>
      </c>
      <c r="M20" s="450">
        <v>6.34</v>
      </c>
      <c r="N20" s="450">
        <f t="shared" si="0"/>
        <v>63.290000000000006</v>
      </c>
      <c r="O20" s="450">
        <f t="shared" si="3"/>
        <v>5.809999999999995</v>
      </c>
      <c r="P20" s="450">
        <f t="shared" si="3"/>
        <v>0.5800000000000001</v>
      </c>
      <c r="Q20" s="450">
        <f t="shared" si="4"/>
        <v>6.389999999999995</v>
      </c>
    </row>
    <row r="21" spans="1:17" ht="12.75">
      <c r="A21" s="155">
        <v>9</v>
      </c>
      <c r="B21" s="19" t="s">
        <v>884</v>
      </c>
      <c r="C21" s="509">
        <v>50.59</v>
      </c>
      <c r="D21" s="509">
        <v>5.61</v>
      </c>
      <c r="E21" s="450">
        <f t="shared" si="1"/>
        <v>56.2</v>
      </c>
      <c r="F21" s="374">
        <v>1.9299999999999997</v>
      </c>
      <c r="G21" s="374">
        <v>0.15000000000000036</v>
      </c>
      <c r="H21" s="374">
        <v>2.0799999999999983</v>
      </c>
      <c r="I21" s="509">
        <v>50.29</v>
      </c>
      <c r="J21" s="509">
        <v>5.59</v>
      </c>
      <c r="K21" s="450">
        <f t="shared" si="2"/>
        <v>55.879999999999995</v>
      </c>
      <c r="L21" s="450">
        <v>47.06</v>
      </c>
      <c r="M21" s="450">
        <v>5.24</v>
      </c>
      <c r="N21" s="450">
        <f t="shared" si="0"/>
        <v>52.300000000000004</v>
      </c>
      <c r="O21" s="450">
        <f t="shared" si="3"/>
        <v>5.159999999999997</v>
      </c>
      <c r="P21" s="450">
        <f t="shared" si="3"/>
        <v>0.5</v>
      </c>
      <c r="Q21" s="450">
        <f t="shared" si="4"/>
        <v>5.659999999999997</v>
      </c>
    </row>
    <row r="22" spans="1:17" ht="12.75">
      <c r="A22" s="155">
        <v>10</v>
      </c>
      <c r="B22" s="19" t="s">
        <v>885</v>
      </c>
      <c r="C22" s="509">
        <v>21.12</v>
      </c>
      <c r="D22" s="509">
        <v>2.34</v>
      </c>
      <c r="E22" s="450">
        <f t="shared" si="1"/>
        <v>23.46</v>
      </c>
      <c r="F22" s="374">
        <v>0.75</v>
      </c>
      <c r="G22" s="374">
        <v>0.06000000000000005</v>
      </c>
      <c r="H22" s="374">
        <v>0.8099999999999987</v>
      </c>
      <c r="I22" s="509">
        <v>20.82</v>
      </c>
      <c r="J22" s="509">
        <v>2.32</v>
      </c>
      <c r="K22" s="450">
        <f t="shared" si="2"/>
        <v>23.14</v>
      </c>
      <c r="L22" s="450">
        <v>19.65</v>
      </c>
      <c r="M22" s="450">
        <v>2.19</v>
      </c>
      <c r="N22" s="450">
        <f t="shared" si="0"/>
        <v>21.84</v>
      </c>
      <c r="O22" s="450">
        <f t="shared" si="3"/>
        <v>1.9200000000000017</v>
      </c>
      <c r="P22" s="450">
        <f t="shared" si="3"/>
        <v>0.18999999999999995</v>
      </c>
      <c r="Q22" s="450">
        <f t="shared" si="4"/>
        <v>2.1100000000000017</v>
      </c>
    </row>
    <row r="23" spans="1:17" ht="12.75">
      <c r="A23" s="155">
        <v>11</v>
      </c>
      <c r="B23" s="19" t="s">
        <v>886</v>
      </c>
      <c r="C23" s="509">
        <v>29.01</v>
      </c>
      <c r="D23" s="509">
        <v>3.22</v>
      </c>
      <c r="E23" s="450">
        <f t="shared" si="1"/>
        <v>32.230000000000004</v>
      </c>
      <c r="F23" s="374">
        <v>0.9800000000000004</v>
      </c>
      <c r="G23" s="374">
        <v>0.08000000000000007</v>
      </c>
      <c r="H23" s="374">
        <v>1.0600000000000023</v>
      </c>
      <c r="I23" s="509">
        <v>28.71</v>
      </c>
      <c r="J23" s="509">
        <v>3.2</v>
      </c>
      <c r="K23" s="450">
        <f t="shared" si="2"/>
        <v>31.91</v>
      </c>
      <c r="L23" s="450">
        <v>26.98</v>
      </c>
      <c r="M23" s="450">
        <v>3</v>
      </c>
      <c r="N23" s="450">
        <f t="shared" si="0"/>
        <v>29.98</v>
      </c>
      <c r="O23" s="450">
        <f t="shared" si="3"/>
        <v>2.710000000000001</v>
      </c>
      <c r="P23" s="450">
        <f t="shared" si="3"/>
        <v>0.28000000000000025</v>
      </c>
      <c r="Q23" s="450">
        <f t="shared" si="4"/>
        <v>2.990000000000001</v>
      </c>
    </row>
    <row r="24" spans="1:17" ht="12.75">
      <c r="A24" s="562" t="s">
        <v>15</v>
      </c>
      <c r="B24" s="563"/>
      <c r="C24" s="513">
        <f>SUM(C13:C23)</f>
        <v>543.8</v>
      </c>
      <c r="D24" s="513">
        <f>SUM(D13:D23)</f>
        <v>60.31999999999999</v>
      </c>
      <c r="E24" s="451">
        <f>SUM(E13:E23)</f>
        <v>604.1200000000001</v>
      </c>
      <c r="F24" s="517">
        <v>-1.8199999999999967</v>
      </c>
      <c r="G24" s="517">
        <v>-0.6699999999999966</v>
      </c>
      <c r="H24" s="517">
        <v>-2.4899999999999824</v>
      </c>
      <c r="I24" s="513">
        <f>SUM(I13:I23)</f>
        <v>540.19</v>
      </c>
      <c r="J24" s="513">
        <f>SUM(J13:J23)</f>
        <v>60.080000000000005</v>
      </c>
      <c r="K24" s="451">
        <f>SUM(K13:K23)</f>
        <v>600.27</v>
      </c>
      <c r="L24" s="517">
        <f>SUM(L13:L23)</f>
        <v>506.73999999999995</v>
      </c>
      <c r="M24" s="517">
        <f>SUM(M13:M23)</f>
        <v>56.410000000000004</v>
      </c>
      <c r="N24" s="517">
        <f t="shared" si="0"/>
        <v>563.15</v>
      </c>
      <c r="O24" s="451">
        <f t="shared" si="3"/>
        <v>31.630000000000052</v>
      </c>
      <c r="P24" s="451">
        <f t="shared" si="3"/>
        <v>3.000000000000007</v>
      </c>
      <c r="Q24" s="451">
        <f t="shared" si="4"/>
        <v>34.63000000000006</v>
      </c>
    </row>
    <row r="25" spans="1:17" ht="12.75">
      <c r="A25" s="11"/>
      <c r="B25" s="30"/>
      <c r="C25" s="30"/>
      <c r="D25" s="3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4.25" customHeight="1">
      <c r="A26" s="713" t="s">
        <v>663</v>
      </c>
      <c r="B26" s="713"/>
      <c r="C26" s="713"/>
      <c r="D26" s="713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</row>
    <row r="27" spans="1:17" ht="15.75" customHeight="1">
      <c r="A27" s="3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5.75" customHeight="1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P28" s="714"/>
      <c r="Q28" s="714"/>
    </row>
    <row r="29" spans="1:17" ht="12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12.7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560" t="s">
        <v>888</v>
      </c>
      <c r="N30" s="560"/>
      <c r="O30" s="560"/>
      <c r="P30" s="560"/>
      <c r="Q30" s="560"/>
    </row>
    <row r="31" spans="1:18" ht="13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320" t="s">
        <v>889</v>
      </c>
      <c r="O31" s="320"/>
      <c r="P31" s="320"/>
      <c r="Q31" s="320"/>
      <c r="R31" s="35"/>
    </row>
  </sheetData>
  <sheetProtection/>
  <mergeCells count="18">
    <mergeCell ref="P28:Q28"/>
    <mergeCell ref="A24:B24"/>
    <mergeCell ref="M30:Q30"/>
    <mergeCell ref="P1:Q1"/>
    <mergeCell ref="A2:Q2"/>
    <mergeCell ref="A3:Q3"/>
    <mergeCell ref="N9:Q9"/>
    <mergeCell ref="D6:O6"/>
    <mergeCell ref="A10:A11"/>
    <mergeCell ref="B10:B11"/>
    <mergeCell ref="A8:B8"/>
    <mergeCell ref="A26:Q26"/>
    <mergeCell ref="F10:H10"/>
    <mergeCell ref="R1:R10"/>
    <mergeCell ref="I10:K10"/>
    <mergeCell ref="L10:N10"/>
    <mergeCell ref="O10:Q10"/>
    <mergeCell ref="C10:E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2"/>
  <sheetViews>
    <sheetView view="pageBreakPreview" zoomScale="77" zoomScaleNormal="80" zoomScaleSheetLayoutView="77" zoomScalePageLayoutView="0" workbookViewId="0" topLeftCell="A1">
      <selection activeCell="H33" sqref="H33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715" t="s">
        <v>61</v>
      </c>
      <c r="R1" s="715"/>
      <c r="S1" s="715"/>
      <c r="T1" s="715"/>
      <c r="U1" s="715"/>
      <c r="V1" s="715"/>
    </row>
    <row r="3" spans="1:17" ht="15">
      <c r="A3" s="666" t="s">
        <v>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</row>
    <row r="4" spans="1:17" ht="21">
      <c r="A4" s="647" t="s">
        <v>694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43"/>
    </row>
    <row r="5" spans="1:17" ht="15">
      <c r="A5" s="588" t="s">
        <v>911</v>
      </c>
      <c r="B5" s="588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21" ht="12.75">
      <c r="A6" s="35"/>
      <c r="B6" s="35"/>
      <c r="C6" s="16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8" spans="1:19" ht="15">
      <c r="A8" s="586" t="s">
        <v>842</v>
      </c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</row>
    <row r="9" spans="1:22" ht="15">
      <c r="A9" s="46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Q9" s="35"/>
      <c r="R9" s="35"/>
      <c r="S9" s="35"/>
      <c r="U9" s="716" t="s">
        <v>215</v>
      </c>
      <c r="V9" s="716"/>
    </row>
    <row r="10" spans="16:22" ht="12.75">
      <c r="P10" s="657" t="s">
        <v>774</v>
      </c>
      <c r="Q10" s="657"/>
      <c r="R10" s="657"/>
      <c r="S10" s="657"/>
      <c r="T10" s="657"/>
      <c r="U10" s="657"/>
      <c r="V10" s="657"/>
    </row>
    <row r="11" spans="1:22" ht="28.5" customHeight="1">
      <c r="A11" s="720" t="s">
        <v>20</v>
      </c>
      <c r="B11" s="662" t="s">
        <v>195</v>
      </c>
      <c r="C11" s="662" t="s">
        <v>363</v>
      </c>
      <c r="D11" s="662" t="s">
        <v>467</v>
      </c>
      <c r="E11" s="594" t="s">
        <v>754</v>
      </c>
      <c r="F11" s="594"/>
      <c r="G11" s="594"/>
      <c r="H11" s="596" t="s">
        <v>785</v>
      </c>
      <c r="I11" s="607"/>
      <c r="J11" s="597"/>
      <c r="K11" s="623" t="s">
        <v>365</v>
      </c>
      <c r="L11" s="624"/>
      <c r="M11" s="709"/>
      <c r="N11" s="717" t="s">
        <v>149</v>
      </c>
      <c r="O11" s="718"/>
      <c r="P11" s="719"/>
      <c r="Q11" s="587" t="s">
        <v>786</v>
      </c>
      <c r="R11" s="587"/>
      <c r="S11" s="587"/>
      <c r="T11" s="662" t="s">
        <v>237</v>
      </c>
      <c r="U11" s="662" t="s">
        <v>417</v>
      </c>
      <c r="V11" s="662" t="s">
        <v>366</v>
      </c>
    </row>
    <row r="12" spans="1:22" ht="65.25" customHeight="1">
      <c r="A12" s="721"/>
      <c r="B12" s="663"/>
      <c r="C12" s="663"/>
      <c r="D12" s="663"/>
      <c r="E12" s="5" t="s">
        <v>170</v>
      </c>
      <c r="F12" s="5" t="s">
        <v>196</v>
      </c>
      <c r="G12" s="5" t="s">
        <v>15</v>
      </c>
      <c r="H12" s="5" t="s">
        <v>170</v>
      </c>
      <c r="I12" s="5" t="s">
        <v>196</v>
      </c>
      <c r="J12" s="5" t="s">
        <v>15</v>
      </c>
      <c r="K12" s="5" t="s">
        <v>170</v>
      </c>
      <c r="L12" s="5" t="s">
        <v>196</v>
      </c>
      <c r="M12" s="5" t="s">
        <v>15</v>
      </c>
      <c r="N12" s="5" t="s">
        <v>170</v>
      </c>
      <c r="O12" s="5" t="s">
        <v>196</v>
      </c>
      <c r="P12" s="5" t="s">
        <v>15</v>
      </c>
      <c r="Q12" s="5" t="s">
        <v>225</v>
      </c>
      <c r="R12" s="5" t="s">
        <v>207</v>
      </c>
      <c r="S12" s="5" t="s">
        <v>208</v>
      </c>
      <c r="T12" s="663"/>
      <c r="U12" s="663"/>
      <c r="V12" s="663"/>
    </row>
    <row r="13" spans="1:22" ht="12.75">
      <c r="A13" s="518">
        <v>1</v>
      </c>
      <c r="B13" s="445" t="s">
        <v>876</v>
      </c>
      <c r="C13" s="445">
        <v>329</v>
      </c>
      <c r="D13" s="445">
        <v>329</v>
      </c>
      <c r="E13" s="445">
        <f>D13*9000/100000</f>
        <v>29.61</v>
      </c>
      <c r="F13" s="445">
        <f>E13/9</f>
        <v>3.29</v>
      </c>
      <c r="G13" s="519">
        <f>E13+F13</f>
        <v>32.9</v>
      </c>
      <c r="H13" s="445">
        <v>0</v>
      </c>
      <c r="I13" s="520">
        <v>0</v>
      </c>
      <c r="J13" s="520">
        <v>0</v>
      </c>
      <c r="K13" s="521">
        <v>29.61</v>
      </c>
      <c r="L13" s="520">
        <v>3.29</v>
      </c>
      <c r="M13" s="520">
        <v>32.9</v>
      </c>
      <c r="N13" s="521">
        <v>29.61</v>
      </c>
      <c r="O13" s="521">
        <v>3.29</v>
      </c>
      <c r="P13" s="520">
        <v>32.9</v>
      </c>
      <c r="Q13" s="520">
        <f>H13+K13-N13</f>
        <v>0</v>
      </c>
      <c r="R13" s="519">
        <f>I13+L13-O13</f>
        <v>0</v>
      </c>
      <c r="S13" s="519">
        <v>0</v>
      </c>
      <c r="T13" s="445"/>
      <c r="U13" s="445">
        <v>287</v>
      </c>
      <c r="V13" s="445">
        <v>287</v>
      </c>
    </row>
    <row r="14" spans="1:22" ht="12.75">
      <c r="A14" s="518">
        <v>2</v>
      </c>
      <c r="B14" s="445" t="s">
        <v>877</v>
      </c>
      <c r="C14" s="445">
        <v>192</v>
      </c>
      <c r="D14" s="445">
        <v>192</v>
      </c>
      <c r="E14" s="445">
        <f aca="true" t="shared" si="0" ref="E14:E23">D14*9000/100000</f>
        <v>17.28</v>
      </c>
      <c r="F14" s="445">
        <f aca="true" t="shared" si="1" ref="F14:F23">E14/9</f>
        <v>1.9200000000000002</v>
      </c>
      <c r="G14" s="519">
        <f aca="true" t="shared" si="2" ref="G14:G24">E14+F14</f>
        <v>19.200000000000003</v>
      </c>
      <c r="H14" s="445">
        <v>0</v>
      </c>
      <c r="I14" s="520">
        <v>0</v>
      </c>
      <c r="J14" s="520">
        <v>0</v>
      </c>
      <c r="K14" s="521">
        <v>17.28</v>
      </c>
      <c r="L14" s="520">
        <v>1.9200000000000002</v>
      </c>
      <c r="M14" s="520">
        <v>19.200000000000003</v>
      </c>
      <c r="N14" s="521">
        <v>17.28</v>
      </c>
      <c r="O14" s="521">
        <v>1.9200000000000002</v>
      </c>
      <c r="P14" s="520">
        <v>19.200000000000003</v>
      </c>
      <c r="Q14" s="520">
        <f aca="true" t="shared" si="3" ref="Q14:S24">H14+K14-N14</f>
        <v>0</v>
      </c>
      <c r="R14" s="519">
        <f t="shared" si="3"/>
        <v>0</v>
      </c>
      <c r="S14" s="519">
        <f t="shared" si="3"/>
        <v>0</v>
      </c>
      <c r="T14" s="445"/>
      <c r="U14" s="445">
        <v>172</v>
      </c>
      <c r="V14" s="445">
        <v>172</v>
      </c>
    </row>
    <row r="15" spans="1:22" ht="12.75">
      <c r="A15" s="518">
        <v>3</v>
      </c>
      <c r="B15" s="445" t="s">
        <v>878</v>
      </c>
      <c r="C15" s="445">
        <v>258</v>
      </c>
      <c r="D15" s="445">
        <v>258</v>
      </c>
      <c r="E15" s="445">
        <f t="shared" si="0"/>
        <v>23.22</v>
      </c>
      <c r="F15" s="445">
        <f t="shared" si="1"/>
        <v>2.58</v>
      </c>
      <c r="G15" s="519">
        <f t="shared" si="2"/>
        <v>25.799999999999997</v>
      </c>
      <c r="H15" s="445">
        <v>0</v>
      </c>
      <c r="I15" s="520">
        <v>0</v>
      </c>
      <c r="J15" s="520">
        <v>0</v>
      </c>
      <c r="K15" s="521">
        <v>23.22</v>
      </c>
      <c r="L15" s="520">
        <v>2.58</v>
      </c>
      <c r="M15" s="520">
        <v>25.799999999999997</v>
      </c>
      <c r="N15" s="521">
        <v>23.22</v>
      </c>
      <c r="O15" s="521">
        <v>2.58</v>
      </c>
      <c r="P15" s="520">
        <v>25.799999999999997</v>
      </c>
      <c r="Q15" s="520">
        <f t="shared" si="3"/>
        <v>0</v>
      </c>
      <c r="R15" s="519">
        <f t="shared" si="3"/>
        <v>0</v>
      </c>
      <c r="S15" s="519">
        <f t="shared" si="3"/>
        <v>0</v>
      </c>
      <c r="T15" s="445"/>
      <c r="U15" s="445">
        <v>115</v>
      </c>
      <c r="V15" s="445">
        <v>115</v>
      </c>
    </row>
    <row r="16" spans="1:22" ht="13.5" customHeight="1">
      <c r="A16" s="518">
        <v>4</v>
      </c>
      <c r="B16" s="445" t="s">
        <v>879</v>
      </c>
      <c r="C16" s="445">
        <v>84</v>
      </c>
      <c r="D16" s="445">
        <v>84</v>
      </c>
      <c r="E16" s="445">
        <f t="shared" si="0"/>
        <v>7.56</v>
      </c>
      <c r="F16" s="445">
        <f t="shared" si="1"/>
        <v>0.84</v>
      </c>
      <c r="G16" s="519">
        <f t="shared" si="2"/>
        <v>8.4</v>
      </c>
      <c r="H16" s="445">
        <v>0</v>
      </c>
      <c r="I16" s="520">
        <v>0</v>
      </c>
      <c r="J16" s="520">
        <v>0</v>
      </c>
      <c r="K16" s="521">
        <v>7.56</v>
      </c>
      <c r="L16" s="520">
        <v>0.84</v>
      </c>
      <c r="M16" s="520">
        <v>8.4</v>
      </c>
      <c r="N16" s="521">
        <v>7.56</v>
      </c>
      <c r="O16" s="521">
        <v>0.84</v>
      </c>
      <c r="P16" s="520">
        <v>8.4</v>
      </c>
      <c r="Q16" s="520">
        <f t="shared" si="3"/>
        <v>0</v>
      </c>
      <c r="R16" s="519">
        <f t="shared" si="3"/>
        <v>0</v>
      </c>
      <c r="S16" s="519">
        <f t="shared" si="3"/>
        <v>0</v>
      </c>
      <c r="T16" s="445"/>
      <c r="U16" s="445">
        <v>84</v>
      </c>
      <c r="V16" s="445">
        <v>84</v>
      </c>
    </row>
    <row r="17" spans="1:22" ht="12.75">
      <c r="A17" s="518">
        <v>5</v>
      </c>
      <c r="B17" s="445" t="s">
        <v>880</v>
      </c>
      <c r="C17" s="445">
        <v>334</v>
      </c>
      <c r="D17" s="445">
        <v>334</v>
      </c>
      <c r="E17" s="445">
        <f t="shared" si="0"/>
        <v>30.06</v>
      </c>
      <c r="F17" s="445">
        <f t="shared" si="1"/>
        <v>3.34</v>
      </c>
      <c r="G17" s="519">
        <f t="shared" si="2"/>
        <v>33.4</v>
      </c>
      <c r="H17" s="445">
        <v>0</v>
      </c>
      <c r="I17" s="520">
        <v>0</v>
      </c>
      <c r="J17" s="520">
        <v>0</v>
      </c>
      <c r="K17" s="521">
        <v>30.06</v>
      </c>
      <c r="L17" s="520">
        <v>3.34</v>
      </c>
      <c r="M17" s="520">
        <v>33.4</v>
      </c>
      <c r="N17" s="521">
        <v>30.06</v>
      </c>
      <c r="O17" s="521">
        <v>3.34</v>
      </c>
      <c r="P17" s="520">
        <v>33.4</v>
      </c>
      <c r="Q17" s="520">
        <f t="shared" si="3"/>
        <v>0</v>
      </c>
      <c r="R17" s="519">
        <f t="shared" si="3"/>
        <v>0</v>
      </c>
      <c r="S17" s="519">
        <f t="shared" si="3"/>
        <v>0</v>
      </c>
      <c r="T17" s="445"/>
      <c r="U17" s="445">
        <v>301</v>
      </c>
      <c r="V17" s="445">
        <v>301</v>
      </c>
    </row>
    <row r="18" spans="1:22" ht="12.75">
      <c r="A18" s="518">
        <v>6</v>
      </c>
      <c r="B18" s="445" t="s">
        <v>881</v>
      </c>
      <c r="C18" s="445">
        <v>421</v>
      </c>
      <c r="D18" s="445">
        <v>421</v>
      </c>
      <c r="E18" s="445">
        <f t="shared" si="0"/>
        <v>37.89</v>
      </c>
      <c r="F18" s="445">
        <f t="shared" si="1"/>
        <v>4.21</v>
      </c>
      <c r="G18" s="519">
        <f t="shared" si="2"/>
        <v>42.1</v>
      </c>
      <c r="H18" s="445">
        <v>0</v>
      </c>
      <c r="I18" s="520">
        <v>0</v>
      </c>
      <c r="J18" s="520">
        <v>0</v>
      </c>
      <c r="K18" s="521">
        <v>37.89</v>
      </c>
      <c r="L18" s="520">
        <v>4.21</v>
      </c>
      <c r="M18" s="520">
        <v>42.1</v>
      </c>
      <c r="N18" s="521">
        <v>37.89</v>
      </c>
      <c r="O18" s="521">
        <v>4.21</v>
      </c>
      <c r="P18" s="520">
        <v>42.1</v>
      </c>
      <c r="Q18" s="520">
        <f t="shared" si="3"/>
        <v>0</v>
      </c>
      <c r="R18" s="519">
        <f t="shared" si="3"/>
        <v>0</v>
      </c>
      <c r="S18" s="519">
        <f t="shared" si="3"/>
        <v>0</v>
      </c>
      <c r="T18" s="445"/>
      <c r="U18" s="445">
        <v>97</v>
      </c>
      <c r="V18" s="445">
        <v>97</v>
      </c>
    </row>
    <row r="19" spans="1:22" ht="16.5" customHeight="1">
      <c r="A19" s="518">
        <v>7</v>
      </c>
      <c r="B19" s="445" t="s">
        <v>882</v>
      </c>
      <c r="C19" s="445">
        <v>201</v>
      </c>
      <c r="D19" s="445">
        <v>201</v>
      </c>
      <c r="E19" s="445">
        <f t="shared" si="0"/>
        <v>18.09</v>
      </c>
      <c r="F19" s="445">
        <f t="shared" si="1"/>
        <v>2.01</v>
      </c>
      <c r="G19" s="519">
        <f t="shared" si="2"/>
        <v>20.1</v>
      </c>
      <c r="H19" s="445">
        <v>0</v>
      </c>
      <c r="I19" s="520">
        <v>0</v>
      </c>
      <c r="J19" s="520">
        <v>0</v>
      </c>
      <c r="K19" s="521">
        <v>18.09</v>
      </c>
      <c r="L19" s="520">
        <v>2.01</v>
      </c>
      <c r="M19" s="520">
        <v>20.1</v>
      </c>
      <c r="N19" s="521">
        <v>18.09</v>
      </c>
      <c r="O19" s="521">
        <v>2.01</v>
      </c>
      <c r="P19" s="520">
        <v>20.1</v>
      </c>
      <c r="Q19" s="520">
        <f t="shared" si="3"/>
        <v>0</v>
      </c>
      <c r="R19" s="519">
        <f t="shared" si="3"/>
        <v>0</v>
      </c>
      <c r="S19" s="519">
        <f t="shared" si="3"/>
        <v>0</v>
      </c>
      <c r="T19" s="445"/>
      <c r="U19" s="445">
        <v>88</v>
      </c>
      <c r="V19" s="445">
        <v>88</v>
      </c>
    </row>
    <row r="20" spans="1:22" ht="12.75">
      <c r="A20" s="518">
        <v>8</v>
      </c>
      <c r="B20" s="445" t="s">
        <v>883</v>
      </c>
      <c r="C20" s="445">
        <v>273</v>
      </c>
      <c r="D20" s="445">
        <v>273</v>
      </c>
      <c r="E20" s="445">
        <f t="shared" si="0"/>
        <v>24.57</v>
      </c>
      <c r="F20" s="445">
        <f t="shared" si="1"/>
        <v>2.73</v>
      </c>
      <c r="G20" s="519">
        <f t="shared" si="2"/>
        <v>27.3</v>
      </c>
      <c r="H20" s="445">
        <v>0</v>
      </c>
      <c r="I20" s="520">
        <v>0</v>
      </c>
      <c r="J20" s="520">
        <v>0</v>
      </c>
      <c r="K20" s="521">
        <v>24.57</v>
      </c>
      <c r="L20" s="520">
        <v>2.73</v>
      </c>
      <c r="M20" s="520">
        <v>27.3</v>
      </c>
      <c r="N20" s="521">
        <v>24.57</v>
      </c>
      <c r="O20" s="521">
        <v>2.73</v>
      </c>
      <c r="P20" s="520">
        <v>27.3</v>
      </c>
      <c r="Q20" s="520">
        <f t="shared" si="3"/>
        <v>0</v>
      </c>
      <c r="R20" s="519">
        <f t="shared" si="3"/>
        <v>0</v>
      </c>
      <c r="S20" s="519">
        <f t="shared" si="3"/>
        <v>0</v>
      </c>
      <c r="T20" s="445"/>
      <c r="U20" s="445">
        <v>249</v>
      </c>
      <c r="V20" s="445">
        <v>249</v>
      </c>
    </row>
    <row r="21" spans="1:22" ht="12.75">
      <c r="A21" s="518">
        <v>9</v>
      </c>
      <c r="B21" s="445" t="s">
        <v>884</v>
      </c>
      <c r="C21" s="445">
        <v>366</v>
      </c>
      <c r="D21" s="445">
        <v>366</v>
      </c>
      <c r="E21" s="445">
        <f t="shared" si="0"/>
        <v>32.94</v>
      </c>
      <c r="F21" s="445">
        <f t="shared" si="1"/>
        <v>3.6599999999999997</v>
      </c>
      <c r="G21" s="519">
        <f t="shared" si="2"/>
        <v>36.599999999999994</v>
      </c>
      <c r="H21" s="445">
        <v>0</v>
      </c>
      <c r="I21" s="520">
        <v>0</v>
      </c>
      <c r="J21" s="520">
        <v>0</v>
      </c>
      <c r="K21" s="521">
        <v>32.94</v>
      </c>
      <c r="L21" s="520">
        <v>3.6599999999999997</v>
      </c>
      <c r="M21" s="520">
        <v>36.599999999999994</v>
      </c>
      <c r="N21" s="521">
        <v>32.94</v>
      </c>
      <c r="O21" s="521">
        <v>3.6599999999999997</v>
      </c>
      <c r="P21" s="520">
        <v>36.599999999999994</v>
      </c>
      <c r="Q21" s="520">
        <f t="shared" si="3"/>
        <v>0</v>
      </c>
      <c r="R21" s="519">
        <f t="shared" si="3"/>
        <v>0</v>
      </c>
      <c r="S21" s="519">
        <f t="shared" si="3"/>
        <v>0</v>
      </c>
      <c r="T21" s="445"/>
      <c r="U21" s="445">
        <v>366</v>
      </c>
      <c r="V21" s="445">
        <v>366</v>
      </c>
    </row>
    <row r="22" spans="1:22" ht="12.75">
      <c r="A22" s="518">
        <v>10</v>
      </c>
      <c r="B22" s="445" t="s">
        <v>885</v>
      </c>
      <c r="C22" s="445">
        <v>107</v>
      </c>
      <c r="D22" s="445">
        <v>107</v>
      </c>
      <c r="E22" s="445">
        <f t="shared" si="0"/>
        <v>9.63</v>
      </c>
      <c r="F22" s="445">
        <f t="shared" si="1"/>
        <v>1.07</v>
      </c>
      <c r="G22" s="519">
        <f t="shared" si="2"/>
        <v>10.700000000000001</v>
      </c>
      <c r="H22" s="445">
        <v>0</v>
      </c>
      <c r="I22" s="520">
        <v>0</v>
      </c>
      <c r="J22" s="520">
        <v>0</v>
      </c>
      <c r="K22" s="521">
        <v>9.63</v>
      </c>
      <c r="L22" s="520">
        <v>1.07</v>
      </c>
      <c r="M22" s="520">
        <v>10.700000000000001</v>
      </c>
      <c r="N22" s="521">
        <v>9.63</v>
      </c>
      <c r="O22" s="521">
        <v>1.07</v>
      </c>
      <c r="P22" s="520">
        <v>10.700000000000001</v>
      </c>
      <c r="Q22" s="520">
        <f t="shared" si="3"/>
        <v>0</v>
      </c>
      <c r="R22" s="519">
        <f t="shared" si="3"/>
        <v>0</v>
      </c>
      <c r="S22" s="519">
        <f t="shared" si="3"/>
        <v>0</v>
      </c>
      <c r="T22" s="445"/>
      <c r="U22" s="445">
        <v>93</v>
      </c>
      <c r="V22" s="445">
        <v>93</v>
      </c>
    </row>
    <row r="23" spans="1:22" ht="12.75">
      <c r="A23" s="518">
        <v>11</v>
      </c>
      <c r="B23" s="445" t="s">
        <v>886</v>
      </c>
      <c r="C23" s="445">
        <v>408</v>
      </c>
      <c r="D23" s="445">
        <v>408</v>
      </c>
      <c r="E23" s="445">
        <f t="shared" si="0"/>
        <v>36.72</v>
      </c>
      <c r="F23" s="445">
        <f t="shared" si="1"/>
        <v>4.08</v>
      </c>
      <c r="G23" s="519">
        <f t="shared" si="2"/>
        <v>40.8</v>
      </c>
      <c r="H23" s="445">
        <v>0</v>
      </c>
      <c r="I23" s="520">
        <v>0</v>
      </c>
      <c r="J23" s="520">
        <v>0</v>
      </c>
      <c r="K23" s="520">
        <v>36.72</v>
      </c>
      <c r="L23" s="520">
        <v>4.08</v>
      </c>
      <c r="M23" s="520">
        <v>40.8</v>
      </c>
      <c r="N23" s="521">
        <v>36.72</v>
      </c>
      <c r="O23" s="521">
        <v>4.08</v>
      </c>
      <c r="P23" s="520">
        <v>40.8</v>
      </c>
      <c r="Q23" s="520">
        <f t="shared" si="3"/>
        <v>0</v>
      </c>
      <c r="R23" s="519">
        <f t="shared" si="3"/>
        <v>0</v>
      </c>
      <c r="S23" s="519">
        <f t="shared" si="3"/>
        <v>0</v>
      </c>
      <c r="T23" s="445"/>
      <c r="U23" s="445">
        <v>112</v>
      </c>
      <c r="V23" s="445">
        <v>112</v>
      </c>
    </row>
    <row r="24" spans="1:22" ht="12.75">
      <c r="A24" s="693" t="s">
        <v>15</v>
      </c>
      <c r="B24" s="694"/>
      <c r="C24" s="483">
        <f>SUM(C13:C23)</f>
        <v>2973</v>
      </c>
      <c r="D24" s="483">
        <f>SUM(D13:D23)</f>
        <v>2973</v>
      </c>
      <c r="E24" s="483">
        <f>SUM(E13:E23)</f>
        <v>267.57</v>
      </c>
      <c r="F24" s="483">
        <f>SUM(F13:F23)</f>
        <v>29.729999999999997</v>
      </c>
      <c r="G24" s="522">
        <f t="shared" si="2"/>
        <v>297.3</v>
      </c>
      <c r="H24" s="483">
        <f>SUM(H13:H23)</f>
        <v>0</v>
      </c>
      <c r="I24" s="523">
        <f>SUM(I13:I23)</f>
        <v>0</v>
      </c>
      <c r="J24" s="523">
        <f>H24+I24</f>
        <v>0</v>
      </c>
      <c r="K24" s="524">
        <v>267.57</v>
      </c>
      <c r="L24" s="523">
        <v>29.729999999999997</v>
      </c>
      <c r="M24" s="523">
        <v>297.3</v>
      </c>
      <c r="N24" s="524">
        <v>267.57</v>
      </c>
      <c r="O24" s="524">
        <v>29.729999999999997</v>
      </c>
      <c r="P24" s="523">
        <v>297.3</v>
      </c>
      <c r="Q24" s="523">
        <f t="shared" si="3"/>
        <v>0</v>
      </c>
      <c r="R24" s="522">
        <f t="shared" si="3"/>
        <v>0</v>
      </c>
      <c r="S24" s="522">
        <f t="shared" si="3"/>
        <v>0</v>
      </c>
      <c r="T24" s="483"/>
      <c r="U24" s="483">
        <f>SUM(U13:U23)</f>
        <v>1964</v>
      </c>
      <c r="V24" s="483">
        <f>SUM(V13:V23)</f>
        <v>1964</v>
      </c>
    </row>
    <row r="29" spans="1:21" ht="12.75">
      <c r="A29" s="14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714"/>
      <c r="Q29" s="714"/>
      <c r="U29" s="14"/>
    </row>
    <row r="30" spans="1:17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20" ht="13.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560" t="s">
        <v>888</v>
      </c>
      <c r="Q31" s="560"/>
      <c r="R31" s="560"/>
      <c r="S31" s="560"/>
      <c r="T31" s="560"/>
    </row>
    <row r="32" spans="15:20" ht="13.5">
      <c r="O32" s="35"/>
      <c r="P32" s="14"/>
      <c r="Q32" s="320" t="s">
        <v>889</v>
      </c>
      <c r="R32" s="320"/>
      <c r="S32" s="320"/>
      <c r="T32" s="320"/>
    </row>
  </sheetData>
  <sheetProtection/>
  <mergeCells count="22">
    <mergeCell ref="P31:T31"/>
    <mergeCell ref="B11:B12"/>
    <mergeCell ref="N11:P11"/>
    <mergeCell ref="E11:G11"/>
    <mergeCell ref="A11:A12"/>
    <mergeCell ref="D11:D12"/>
    <mergeCell ref="K11:M11"/>
    <mergeCell ref="A24:B24"/>
    <mergeCell ref="A5:B5"/>
    <mergeCell ref="P10:V10"/>
    <mergeCell ref="C11:C12"/>
    <mergeCell ref="U9:V9"/>
    <mergeCell ref="Q1:V1"/>
    <mergeCell ref="P29:Q29"/>
    <mergeCell ref="H11:J11"/>
    <mergeCell ref="Q11:S11"/>
    <mergeCell ref="A8:S8"/>
    <mergeCell ref="A4:P4"/>
    <mergeCell ref="V11:V12"/>
    <mergeCell ref="U11:U12"/>
    <mergeCell ref="A3:Q3"/>
    <mergeCell ref="T11:T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2"/>
  <sheetViews>
    <sheetView view="pageBreakPreview" zoomScale="80" zoomScaleNormal="80" zoomScaleSheetLayoutView="80" zoomScalePageLayoutView="0" workbookViewId="0" topLeftCell="A3">
      <selection activeCell="H33" sqref="H33"/>
    </sheetView>
  </sheetViews>
  <sheetFormatPr defaultColWidth="9.140625" defaultRowHeight="12.75"/>
  <cols>
    <col min="2" max="2" width="12.71093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715" t="s">
        <v>197</v>
      </c>
      <c r="R1" s="715"/>
      <c r="S1" s="715"/>
      <c r="T1" s="715"/>
      <c r="U1" s="715"/>
      <c r="V1" s="715"/>
    </row>
    <row r="3" spans="1:17" ht="15">
      <c r="A3" s="666" t="s">
        <v>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</row>
    <row r="4" spans="1:17" ht="21">
      <c r="A4" s="647" t="s">
        <v>694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43"/>
    </row>
    <row r="5" spans="1:17" ht="15">
      <c r="A5" s="588" t="s">
        <v>911</v>
      </c>
      <c r="B5" s="588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21" ht="12.75">
      <c r="A6" s="35"/>
      <c r="B6" s="35"/>
      <c r="C6" s="16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7" spans="1:19" ht="15">
      <c r="A7" s="586" t="s">
        <v>843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</row>
    <row r="8" spans="1:22" ht="15">
      <c r="A8" s="4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716" t="s">
        <v>215</v>
      </c>
      <c r="Q8" s="716"/>
      <c r="R8" s="716"/>
      <c r="S8" s="716"/>
      <c r="T8" s="716"/>
      <c r="U8" s="716"/>
      <c r="V8" s="716"/>
    </row>
    <row r="9" spans="16:22" ht="12.75">
      <c r="P9" s="657" t="s">
        <v>774</v>
      </c>
      <c r="Q9" s="657"/>
      <c r="R9" s="657"/>
      <c r="S9" s="657"/>
      <c r="T9" s="657"/>
      <c r="U9" s="657"/>
      <c r="V9" s="657"/>
    </row>
    <row r="10" spans="1:22" ht="28.5" customHeight="1">
      <c r="A10" s="720" t="s">
        <v>20</v>
      </c>
      <c r="B10" s="662" t="s">
        <v>195</v>
      </c>
      <c r="C10" s="662" t="s">
        <v>363</v>
      </c>
      <c r="D10" s="662" t="s">
        <v>468</v>
      </c>
      <c r="E10" s="594" t="s">
        <v>754</v>
      </c>
      <c r="F10" s="594"/>
      <c r="G10" s="594"/>
      <c r="H10" s="596" t="s">
        <v>785</v>
      </c>
      <c r="I10" s="607"/>
      <c r="J10" s="597"/>
      <c r="K10" s="623" t="s">
        <v>365</v>
      </c>
      <c r="L10" s="624"/>
      <c r="M10" s="709"/>
      <c r="N10" s="717" t="s">
        <v>149</v>
      </c>
      <c r="O10" s="718"/>
      <c r="P10" s="719"/>
      <c r="Q10" s="587" t="s">
        <v>786</v>
      </c>
      <c r="R10" s="587"/>
      <c r="S10" s="587"/>
      <c r="T10" s="662" t="s">
        <v>237</v>
      </c>
      <c r="U10" s="662" t="s">
        <v>417</v>
      </c>
      <c r="V10" s="662" t="s">
        <v>366</v>
      </c>
    </row>
    <row r="11" spans="1:22" ht="69" customHeight="1">
      <c r="A11" s="721"/>
      <c r="B11" s="663"/>
      <c r="C11" s="663"/>
      <c r="D11" s="663"/>
      <c r="E11" s="5" t="s">
        <v>170</v>
      </c>
      <c r="F11" s="5" t="s">
        <v>196</v>
      </c>
      <c r="G11" s="5" t="s">
        <v>15</v>
      </c>
      <c r="H11" s="5" t="s">
        <v>170</v>
      </c>
      <c r="I11" s="5" t="s">
        <v>196</v>
      </c>
      <c r="J11" s="5" t="s">
        <v>15</v>
      </c>
      <c r="K11" s="5" t="s">
        <v>170</v>
      </c>
      <c r="L11" s="5" t="s">
        <v>196</v>
      </c>
      <c r="M11" s="5" t="s">
        <v>15</v>
      </c>
      <c r="N11" s="5" t="s">
        <v>170</v>
      </c>
      <c r="O11" s="5" t="s">
        <v>196</v>
      </c>
      <c r="P11" s="5" t="s">
        <v>15</v>
      </c>
      <c r="Q11" s="5" t="s">
        <v>225</v>
      </c>
      <c r="R11" s="5" t="s">
        <v>207</v>
      </c>
      <c r="S11" s="5" t="s">
        <v>208</v>
      </c>
      <c r="T11" s="663"/>
      <c r="U11" s="663"/>
      <c r="V11" s="663"/>
    </row>
    <row r="12" spans="1:22" ht="12.75">
      <c r="A12" s="166">
        <v>1</v>
      </c>
      <c r="B12" s="111">
        <v>2</v>
      </c>
      <c r="C12" s="8">
        <v>3</v>
      </c>
      <c r="D12" s="166">
        <v>4</v>
      </c>
      <c r="E12" s="111">
        <v>5</v>
      </c>
      <c r="F12" s="8">
        <v>6</v>
      </c>
      <c r="G12" s="166">
        <v>7</v>
      </c>
      <c r="H12" s="111">
        <v>8</v>
      </c>
      <c r="I12" s="8">
        <v>9</v>
      </c>
      <c r="J12" s="166">
        <v>10</v>
      </c>
      <c r="K12" s="111">
        <v>11</v>
      </c>
      <c r="L12" s="8">
        <v>12</v>
      </c>
      <c r="M12" s="166">
        <v>13</v>
      </c>
      <c r="N12" s="111">
        <v>14</v>
      </c>
      <c r="O12" s="8">
        <v>15</v>
      </c>
      <c r="P12" s="166">
        <v>16</v>
      </c>
      <c r="Q12" s="111">
        <v>17</v>
      </c>
      <c r="R12" s="8">
        <v>18</v>
      </c>
      <c r="S12" s="166">
        <v>19</v>
      </c>
      <c r="T12" s="111">
        <v>20</v>
      </c>
      <c r="U12" s="166">
        <v>21</v>
      </c>
      <c r="V12" s="111">
        <v>22</v>
      </c>
    </row>
    <row r="13" spans="1:22" ht="12.75">
      <c r="A13" s="518">
        <v>1</v>
      </c>
      <c r="B13" s="445" t="s">
        <v>876</v>
      </c>
      <c r="C13" s="445">
        <v>528</v>
      </c>
      <c r="D13" s="445">
        <v>528</v>
      </c>
      <c r="E13" s="445">
        <v>47.52</v>
      </c>
      <c r="F13" s="445">
        <v>5.28</v>
      </c>
      <c r="G13" s="445">
        <f>E13+F13</f>
        <v>52.800000000000004</v>
      </c>
      <c r="H13" s="445">
        <v>-1.3200000000000003</v>
      </c>
      <c r="I13" s="519">
        <v>0</v>
      </c>
      <c r="J13" s="519">
        <v>-1.3200000000000074</v>
      </c>
      <c r="K13" s="445">
        <v>47.52</v>
      </c>
      <c r="L13" s="445">
        <v>5.28</v>
      </c>
      <c r="M13" s="445">
        <f>K13+L13</f>
        <v>52.800000000000004</v>
      </c>
      <c r="N13" s="445">
        <v>47.52</v>
      </c>
      <c r="O13" s="445">
        <v>5.28</v>
      </c>
      <c r="P13" s="445">
        <f>N13+O13</f>
        <v>52.800000000000004</v>
      </c>
      <c r="Q13" s="519">
        <f>H13+K13-N13</f>
        <v>-1.3200000000000003</v>
      </c>
      <c r="R13" s="519">
        <f>I13+L13-O13</f>
        <v>0</v>
      </c>
      <c r="S13" s="519">
        <f>J13+M13-P13</f>
        <v>-1.3200000000000074</v>
      </c>
      <c r="T13" s="519">
        <f>H13-Q13</f>
        <v>0</v>
      </c>
      <c r="U13" s="445">
        <v>223</v>
      </c>
      <c r="V13" s="445">
        <v>223</v>
      </c>
    </row>
    <row r="14" spans="1:22" ht="12.75">
      <c r="A14" s="518">
        <v>2</v>
      </c>
      <c r="B14" s="445" t="s">
        <v>877</v>
      </c>
      <c r="C14" s="445">
        <v>91</v>
      </c>
      <c r="D14" s="445">
        <v>91</v>
      </c>
      <c r="E14" s="445">
        <v>8.19</v>
      </c>
      <c r="F14" s="445">
        <v>0.91</v>
      </c>
      <c r="G14" s="445">
        <f aca="true" t="shared" si="0" ref="G14:G23">E14+F14</f>
        <v>9.1</v>
      </c>
      <c r="H14" s="445">
        <v>-0.15000000000000036</v>
      </c>
      <c r="I14" s="519">
        <v>0</v>
      </c>
      <c r="J14" s="519">
        <v>-0.14999999999999858</v>
      </c>
      <c r="K14" s="445">
        <v>8.19</v>
      </c>
      <c r="L14" s="445">
        <v>0.91</v>
      </c>
      <c r="M14" s="445">
        <f aca="true" t="shared" si="1" ref="M14:M23">K14+L14</f>
        <v>9.1</v>
      </c>
      <c r="N14" s="445">
        <v>8.19</v>
      </c>
      <c r="O14" s="445">
        <v>0.91</v>
      </c>
      <c r="P14" s="445">
        <f aca="true" t="shared" si="2" ref="P14:P23">N14+O14</f>
        <v>9.1</v>
      </c>
      <c r="Q14" s="519">
        <f aca="true" t="shared" si="3" ref="Q14:S23">H14+K14-N14</f>
        <v>-0.15000000000000036</v>
      </c>
      <c r="R14" s="519">
        <f t="shared" si="3"/>
        <v>0</v>
      </c>
      <c r="S14" s="519">
        <f t="shared" si="3"/>
        <v>-0.14999999999999858</v>
      </c>
      <c r="T14" s="519">
        <f aca="true" t="shared" si="4" ref="T14:T23">H14-Q14</f>
        <v>0</v>
      </c>
      <c r="U14" s="445">
        <v>88</v>
      </c>
      <c r="V14" s="445">
        <v>88</v>
      </c>
    </row>
    <row r="15" spans="1:22" ht="16.5" customHeight="1">
      <c r="A15" s="518">
        <v>3</v>
      </c>
      <c r="B15" s="445" t="s">
        <v>878</v>
      </c>
      <c r="C15" s="445">
        <v>143</v>
      </c>
      <c r="D15" s="445">
        <v>143</v>
      </c>
      <c r="E15" s="445">
        <v>12.87</v>
      </c>
      <c r="F15" s="445">
        <v>1.43</v>
      </c>
      <c r="G15" s="445">
        <f t="shared" si="0"/>
        <v>14.299999999999999</v>
      </c>
      <c r="H15" s="445">
        <v>-0.4499999999999993</v>
      </c>
      <c r="I15" s="519">
        <v>0</v>
      </c>
      <c r="J15" s="519">
        <v>-0.4499999999999993</v>
      </c>
      <c r="K15" s="445">
        <v>12.87</v>
      </c>
      <c r="L15" s="445">
        <v>1.43</v>
      </c>
      <c r="M15" s="445">
        <f t="shared" si="1"/>
        <v>14.299999999999999</v>
      </c>
      <c r="N15" s="445">
        <v>12.87</v>
      </c>
      <c r="O15" s="445">
        <v>1.43</v>
      </c>
      <c r="P15" s="445">
        <f t="shared" si="2"/>
        <v>14.299999999999999</v>
      </c>
      <c r="Q15" s="519">
        <f t="shared" si="3"/>
        <v>-0.4499999999999993</v>
      </c>
      <c r="R15" s="519">
        <f t="shared" si="3"/>
        <v>0</v>
      </c>
      <c r="S15" s="519">
        <f t="shared" si="3"/>
        <v>-0.4499999999999993</v>
      </c>
      <c r="T15" s="519">
        <f t="shared" si="4"/>
        <v>0</v>
      </c>
      <c r="U15" s="445">
        <v>58</v>
      </c>
      <c r="V15" s="445">
        <v>58</v>
      </c>
    </row>
    <row r="16" spans="1:22" ht="12.75">
      <c r="A16" s="518">
        <v>4</v>
      </c>
      <c r="B16" s="445" t="s">
        <v>879</v>
      </c>
      <c r="C16" s="445">
        <v>48</v>
      </c>
      <c r="D16" s="445">
        <v>48</v>
      </c>
      <c r="E16" s="445">
        <v>4.32</v>
      </c>
      <c r="F16" s="445">
        <v>0.48</v>
      </c>
      <c r="G16" s="445">
        <f t="shared" si="0"/>
        <v>4.800000000000001</v>
      </c>
      <c r="H16" s="445">
        <v>0.1899999999999995</v>
      </c>
      <c r="I16" s="519">
        <v>0</v>
      </c>
      <c r="J16" s="519">
        <v>0.1899999999999995</v>
      </c>
      <c r="K16" s="445">
        <v>4.32</v>
      </c>
      <c r="L16" s="445">
        <v>0.48</v>
      </c>
      <c r="M16" s="445">
        <f t="shared" si="1"/>
        <v>4.800000000000001</v>
      </c>
      <c r="N16" s="445">
        <v>4.32</v>
      </c>
      <c r="O16" s="445">
        <v>0.48</v>
      </c>
      <c r="P16" s="445">
        <f t="shared" si="2"/>
        <v>4.800000000000001</v>
      </c>
      <c r="Q16" s="519">
        <f t="shared" si="3"/>
        <v>0.1899999999999995</v>
      </c>
      <c r="R16" s="519">
        <f t="shared" si="3"/>
        <v>0</v>
      </c>
      <c r="S16" s="519">
        <f t="shared" si="3"/>
        <v>0.1899999999999995</v>
      </c>
      <c r="T16" s="519">
        <f t="shared" si="4"/>
        <v>0</v>
      </c>
      <c r="U16" s="445">
        <v>48</v>
      </c>
      <c r="V16" s="445">
        <v>48</v>
      </c>
    </row>
    <row r="17" spans="1:22" ht="12.75">
      <c r="A17" s="518">
        <v>5</v>
      </c>
      <c r="B17" s="445" t="s">
        <v>880</v>
      </c>
      <c r="C17" s="445">
        <v>159</v>
      </c>
      <c r="D17" s="445">
        <v>159</v>
      </c>
      <c r="E17" s="445">
        <v>14.31</v>
      </c>
      <c r="F17" s="445">
        <v>1.59</v>
      </c>
      <c r="G17" s="445">
        <f t="shared" si="0"/>
        <v>15.9</v>
      </c>
      <c r="H17" s="445">
        <v>-0.6600000000000001</v>
      </c>
      <c r="I17" s="519">
        <v>0</v>
      </c>
      <c r="J17" s="519">
        <v>-0.6600000000000001</v>
      </c>
      <c r="K17" s="445">
        <v>14.31</v>
      </c>
      <c r="L17" s="445">
        <v>1.59</v>
      </c>
      <c r="M17" s="445">
        <f t="shared" si="1"/>
        <v>15.9</v>
      </c>
      <c r="N17" s="445">
        <v>14.31</v>
      </c>
      <c r="O17" s="445">
        <v>1.59</v>
      </c>
      <c r="P17" s="445">
        <f t="shared" si="2"/>
        <v>15.9</v>
      </c>
      <c r="Q17" s="519">
        <f t="shared" si="3"/>
        <v>-0.6600000000000001</v>
      </c>
      <c r="R17" s="519">
        <f t="shared" si="3"/>
        <v>0</v>
      </c>
      <c r="S17" s="519">
        <f t="shared" si="3"/>
        <v>-0.6600000000000001</v>
      </c>
      <c r="T17" s="519">
        <f t="shared" si="4"/>
        <v>0</v>
      </c>
      <c r="U17" s="445">
        <v>153</v>
      </c>
      <c r="V17" s="445">
        <v>153</v>
      </c>
    </row>
    <row r="18" spans="1:22" ht="12.75">
      <c r="A18" s="518">
        <v>6</v>
      </c>
      <c r="B18" s="445" t="s">
        <v>881</v>
      </c>
      <c r="C18" s="445">
        <v>133</v>
      </c>
      <c r="D18" s="445">
        <v>133</v>
      </c>
      <c r="E18" s="445">
        <v>11.97</v>
      </c>
      <c r="F18" s="445">
        <v>1.33</v>
      </c>
      <c r="G18" s="445">
        <f t="shared" si="0"/>
        <v>13.3</v>
      </c>
      <c r="H18" s="445">
        <v>-0.41000000000000014</v>
      </c>
      <c r="I18" s="519">
        <v>0</v>
      </c>
      <c r="J18" s="519">
        <v>-0.41000000000000014</v>
      </c>
      <c r="K18" s="445">
        <v>11.97</v>
      </c>
      <c r="L18" s="445">
        <v>1.33</v>
      </c>
      <c r="M18" s="445">
        <f t="shared" si="1"/>
        <v>13.3</v>
      </c>
      <c r="N18" s="445">
        <v>11.97</v>
      </c>
      <c r="O18" s="445">
        <v>1.33</v>
      </c>
      <c r="P18" s="445">
        <f t="shared" si="2"/>
        <v>13.3</v>
      </c>
      <c r="Q18" s="519">
        <f t="shared" si="3"/>
        <v>-0.41000000000000014</v>
      </c>
      <c r="R18" s="519">
        <f t="shared" si="3"/>
        <v>0</v>
      </c>
      <c r="S18" s="519">
        <f t="shared" si="3"/>
        <v>-0.41000000000000014</v>
      </c>
      <c r="T18" s="519">
        <f t="shared" si="4"/>
        <v>0</v>
      </c>
      <c r="U18" s="445">
        <v>50</v>
      </c>
      <c r="V18" s="445">
        <v>50</v>
      </c>
    </row>
    <row r="19" spans="1:22" ht="12.75">
      <c r="A19" s="518">
        <v>7</v>
      </c>
      <c r="B19" s="445" t="s">
        <v>882</v>
      </c>
      <c r="C19" s="445">
        <v>97</v>
      </c>
      <c r="D19" s="445">
        <v>97</v>
      </c>
      <c r="E19" s="445">
        <v>8.73</v>
      </c>
      <c r="F19" s="445">
        <v>0.97</v>
      </c>
      <c r="G19" s="445">
        <f t="shared" si="0"/>
        <v>9.700000000000001</v>
      </c>
      <c r="H19" s="445">
        <v>-0.1700000000000017</v>
      </c>
      <c r="I19" s="519">
        <v>0</v>
      </c>
      <c r="J19" s="519">
        <v>-0.1700000000000017</v>
      </c>
      <c r="K19" s="445">
        <v>8.73</v>
      </c>
      <c r="L19" s="445">
        <v>0.97</v>
      </c>
      <c r="M19" s="445">
        <f t="shared" si="1"/>
        <v>9.700000000000001</v>
      </c>
      <c r="N19" s="445">
        <v>8.73</v>
      </c>
      <c r="O19" s="445">
        <v>0.97</v>
      </c>
      <c r="P19" s="445">
        <f t="shared" si="2"/>
        <v>9.700000000000001</v>
      </c>
      <c r="Q19" s="519">
        <f t="shared" si="3"/>
        <v>-0.1700000000000017</v>
      </c>
      <c r="R19" s="519">
        <f t="shared" si="3"/>
        <v>0</v>
      </c>
      <c r="S19" s="519">
        <f t="shared" si="3"/>
        <v>-0.1700000000000017</v>
      </c>
      <c r="T19" s="519">
        <f t="shared" si="4"/>
        <v>0</v>
      </c>
      <c r="U19" s="445">
        <v>45</v>
      </c>
      <c r="V19" s="445">
        <v>45</v>
      </c>
    </row>
    <row r="20" spans="1:22" ht="12.75">
      <c r="A20" s="518">
        <v>8</v>
      </c>
      <c r="B20" s="445" t="s">
        <v>883</v>
      </c>
      <c r="C20" s="445">
        <v>147</v>
      </c>
      <c r="D20" s="445">
        <v>147</v>
      </c>
      <c r="E20" s="445">
        <v>13.23</v>
      </c>
      <c r="F20" s="445">
        <v>1.47</v>
      </c>
      <c r="G20" s="445">
        <f t="shared" si="0"/>
        <v>14.700000000000001</v>
      </c>
      <c r="H20" s="445">
        <v>-0.5</v>
      </c>
      <c r="I20" s="519">
        <v>0</v>
      </c>
      <c r="J20" s="519">
        <v>-0.5000000000000018</v>
      </c>
      <c r="K20" s="445">
        <v>13.23</v>
      </c>
      <c r="L20" s="445">
        <v>1.47</v>
      </c>
      <c r="M20" s="445">
        <f t="shared" si="1"/>
        <v>14.700000000000001</v>
      </c>
      <c r="N20" s="445">
        <v>13.23</v>
      </c>
      <c r="O20" s="445">
        <v>1.47</v>
      </c>
      <c r="P20" s="445">
        <f t="shared" si="2"/>
        <v>14.700000000000001</v>
      </c>
      <c r="Q20" s="519">
        <f t="shared" si="3"/>
        <v>-0.5</v>
      </c>
      <c r="R20" s="519">
        <f t="shared" si="3"/>
        <v>0</v>
      </c>
      <c r="S20" s="519">
        <f t="shared" si="3"/>
        <v>-0.5000000000000018</v>
      </c>
      <c r="T20" s="519">
        <f t="shared" si="4"/>
        <v>0</v>
      </c>
      <c r="U20" s="445">
        <v>127</v>
      </c>
      <c r="V20" s="445">
        <v>127</v>
      </c>
    </row>
    <row r="21" spans="1:22" ht="12.75">
      <c r="A21" s="518">
        <v>9</v>
      </c>
      <c r="B21" s="445" t="s">
        <v>884</v>
      </c>
      <c r="C21" s="445">
        <v>192</v>
      </c>
      <c r="D21" s="445">
        <v>192</v>
      </c>
      <c r="E21" s="445">
        <v>16.92</v>
      </c>
      <c r="F21" s="445">
        <v>1.88</v>
      </c>
      <c r="G21" s="445">
        <f t="shared" si="0"/>
        <v>18.8</v>
      </c>
      <c r="H21" s="445">
        <v>-0.9600000000000009</v>
      </c>
      <c r="I21" s="519">
        <v>0</v>
      </c>
      <c r="J21" s="519">
        <v>-0.9600000000000044</v>
      </c>
      <c r="K21" s="445">
        <v>16.92</v>
      </c>
      <c r="L21" s="445">
        <v>1.88</v>
      </c>
      <c r="M21" s="445">
        <f t="shared" si="1"/>
        <v>18.8</v>
      </c>
      <c r="N21" s="445">
        <v>16.92</v>
      </c>
      <c r="O21" s="445">
        <v>1.88</v>
      </c>
      <c r="P21" s="445">
        <f t="shared" si="2"/>
        <v>18.8</v>
      </c>
      <c r="Q21" s="519">
        <f t="shared" si="3"/>
        <v>-0.9600000000000009</v>
      </c>
      <c r="R21" s="519">
        <f t="shared" si="3"/>
        <v>0</v>
      </c>
      <c r="S21" s="519">
        <f t="shared" si="3"/>
        <v>-0.9600000000000044</v>
      </c>
      <c r="T21" s="519">
        <f t="shared" si="4"/>
        <v>0</v>
      </c>
      <c r="U21" s="445">
        <v>209</v>
      </c>
      <c r="V21" s="445">
        <v>209</v>
      </c>
    </row>
    <row r="22" spans="1:22" ht="12.75">
      <c r="A22" s="518">
        <v>10</v>
      </c>
      <c r="B22" s="445" t="s">
        <v>885</v>
      </c>
      <c r="C22" s="445">
        <v>75</v>
      </c>
      <c r="D22" s="445">
        <v>75</v>
      </c>
      <c r="E22" s="445">
        <v>6.75</v>
      </c>
      <c r="F22" s="445">
        <v>0.75</v>
      </c>
      <c r="G22" s="445">
        <f t="shared" si="0"/>
        <v>7.5</v>
      </c>
      <c r="H22" s="445">
        <v>0.09999999999999964</v>
      </c>
      <c r="I22" s="519">
        <v>0</v>
      </c>
      <c r="J22" s="519">
        <v>0.09999999999999964</v>
      </c>
      <c r="K22" s="445">
        <v>6.75</v>
      </c>
      <c r="L22" s="445">
        <v>0.75</v>
      </c>
      <c r="M22" s="445">
        <f t="shared" si="1"/>
        <v>7.5</v>
      </c>
      <c r="N22" s="445">
        <v>6.75</v>
      </c>
      <c r="O22" s="445">
        <v>0.75</v>
      </c>
      <c r="P22" s="445">
        <f t="shared" si="2"/>
        <v>7.5</v>
      </c>
      <c r="Q22" s="519">
        <f t="shared" si="3"/>
        <v>0.09999999999999964</v>
      </c>
      <c r="R22" s="519">
        <f t="shared" si="3"/>
        <v>0</v>
      </c>
      <c r="S22" s="519">
        <f t="shared" si="3"/>
        <v>0.09999999999999964</v>
      </c>
      <c r="T22" s="519">
        <f t="shared" si="4"/>
        <v>0</v>
      </c>
      <c r="U22" s="445">
        <v>47</v>
      </c>
      <c r="V22" s="445">
        <v>47</v>
      </c>
    </row>
    <row r="23" spans="1:22" ht="16.5" customHeight="1">
      <c r="A23" s="518">
        <v>11</v>
      </c>
      <c r="B23" s="445" t="s">
        <v>886</v>
      </c>
      <c r="C23" s="445">
        <v>109</v>
      </c>
      <c r="D23" s="445">
        <v>109</v>
      </c>
      <c r="E23" s="445">
        <v>9.81</v>
      </c>
      <c r="F23" s="445">
        <v>1.09</v>
      </c>
      <c r="G23" s="445">
        <f t="shared" si="0"/>
        <v>10.9</v>
      </c>
      <c r="H23" s="445">
        <v>-0.34999999999999964</v>
      </c>
      <c r="I23" s="519">
        <v>0</v>
      </c>
      <c r="J23" s="519">
        <v>-0.34999999999999964</v>
      </c>
      <c r="K23" s="445">
        <v>9.81</v>
      </c>
      <c r="L23" s="445">
        <v>1.09</v>
      </c>
      <c r="M23" s="445">
        <f t="shared" si="1"/>
        <v>10.9</v>
      </c>
      <c r="N23" s="445">
        <v>9.81</v>
      </c>
      <c r="O23" s="445">
        <v>1.09</v>
      </c>
      <c r="P23" s="445">
        <f t="shared" si="2"/>
        <v>10.9</v>
      </c>
      <c r="Q23" s="519">
        <f t="shared" si="3"/>
        <v>-0.34999999999999964</v>
      </c>
      <c r="R23" s="519">
        <f t="shared" si="3"/>
        <v>0</v>
      </c>
      <c r="S23" s="519">
        <f t="shared" si="3"/>
        <v>-0.34999999999999964</v>
      </c>
      <c r="T23" s="519">
        <f t="shared" si="4"/>
        <v>0</v>
      </c>
      <c r="U23" s="445">
        <v>57</v>
      </c>
      <c r="V23" s="445">
        <v>57</v>
      </c>
    </row>
    <row r="24" spans="1:22" ht="12.75">
      <c r="A24" s="693" t="s">
        <v>15</v>
      </c>
      <c r="B24" s="694"/>
      <c r="C24" s="483">
        <f>SUM(C13:C23)</f>
        <v>1722</v>
      </c>
      <c r="D24" s="483">
        <f>SUM(D13:D23)</f>
        <v>1722</v>
      </c>
      <c r="E24" s="483">
        <f>SUM(E13:E23)</f>
        <v>154.62</v>
      </c>
      <c r="F24" s="483">
        <f>SUM(F13:F23)</f>
        <v>17.18</v>
      </c>
      <c r="G24" s="483">
        <f>SUM(G13:G23)</f>
        <v>171.8</v>
      </c>
      <c r="H24" s="483">
        <v>-4.680000000000003</v>
      </c>
      <c r="I24" s="522">
        <v>0</v>
      </c>
      <c r="J24" s="522">
        <v>-4.680000000000014</v>
      </c>
      <c r="K24" s="483">
        <f aca="true" t="shared" si="5" ref="K24:S24">SUM(K13:K23)</f>
        <v>154.62</v>
      </c>
      <c r="L24" s="483">
        <f t="shared" si="5"/>
        <v>17.18</v>
      </c>
      <c r="M24" s="483">
        <f t="shared" si="5"/>
        <v>171.8</v>
      </c>
      <c r="N24" s="483">
        <f t="shared" si="5"/>
        <v>154.62</v>
      </c>
      <c r="O24" s="483">
        <f t="shared" si="5"/>
        <v>17.18</v>
      </c>
      <c r="P24" s="483">
        <f t="shared" si="5"/>
        <v>171.8</v>
      </c>
      <c r="Q24" s="522">
        <f t="shared" si="5"/>
        <v>-4.680000000000003</v>
      </c>
      <c r="R24" s="522">
        <f t="shared" si="5"/>
        <v>0</v>
      </c>
      <c r="S24" s="522">
        <f t="shared" si="5"/>
        <v>-4.680000000000014</v>
      </c>
      <c r="T24" s="483"/>
      <c r="U24" s="483">
        <f>SUM(U13:U23)</f>
        <v>1105</v>
      </c>
      <c r="V24" s="483">
        <f>SUM(V13:V23)</f>
        <v>1105</v>
      </c>
    </row>
    <row r="29" spans="1:21" ht="12.75">
      <c r="A29" s="14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714"/>
      <c r="Q29" s="714"/>
      <c r="U29" s="14"/>
    </row>
    <row r="30" spans="1:17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20" ht="13.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560" t="s">
        <v>888</v>
      </c>
      <c r="Q31" s="560"/>
      <c r="R31" s="560"/>
      <c r="S31" s="560"/>
      <c r="T31" s="560"/>
    </row>
    <row r="32" spans="15:20" ht="13.5">
      <c r="O32" s="35"/>
      <c r="P32" s="14"/>
      <c r="Q32" s="320" t="s">
        <v>889</v>
      </c>
      <c r="R32" s="320"/>
      <c r="S32" s="320"/>
      <c r="T32" s="320"/>
    </row>
  </sheetData>
  <sheetProtection/>
  <mergeCells count="22">
    <mergeCell ref="A24:B24"/>
    <mergeCell ref="P8:V8"/>
    <mergeCell ref="P31:T31"/>
    <mergeCell ref="U10:U11"/>
    <mergeCell ref="T10:T11"/>
    <mergeCell ref="A10:A11"/>
    <mergeCell ref="B10:B11"/>
    <mergeCell ref="C10:C11"/>
    <mergeCell ref="P29:Q29"/>
    <mergeCell ref="D10:D11"/>
    <mergeCell ref="E10:G10"/>
    <mergeCell ref="H10:J10"/>
    <mergeCell ref="Q1:V1"/>
    <mergeCell ref="K10:M10"/>
    <mergeCell ref="N10:P10"/>
    <mergeCell ref="Q10:S10"/>
    <mergeCell ref="A3:Q3"/>
    <mergeCell ref="A4:P4"/>
    <mergeCell ref="A7:S7"/>
    <mergeCell ref="P9:V9"/>
    <mergeCell ref="A5:B5"/>
    <mergeCell ref="V10:V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5"/>
  <sheetViews>
    <sheetView view="pageBreakPreview" zoomScaleSheetLayoutView="100" zoomScalePageLayoutView="0" workbookViewId="0" topLeftCell="A5">
      <selection activeCell="H33" sqref="H33"/>
    </sheetView>
  </sheetViews>
  <sheetFormatPr defaultColWidth="9.140625" defaultRowHeight="12.75"/>
  <cols>
    <col min="1" max="1" width="9.140625" style="15" customWidth="1"/>
    <col min="2" max="2" width="17.140625" style="15" customWidth="1"/>
    <col min="3" max="3" width="16.57421875" style="15" customWidth="1"/>
    <col min="4" max="4" width="15.8515625" style="15" customWidth="1"/>
    <col min="5" max="5" width="18.8515625" style="15" customWidth="1"/>
    <col min="6" max="6" width="19.00390625" style="15" customWidth="1"/>
    <col min="7" max="7" width="22.57421875" style="15" customWidth="1"/>
    <col min="8" max="8" width="16.7109375" style="15" customWidth="1"/>
    <col min="9" max="9" width="30.140625" style="15" customWidth="1"/>
    <col min="10" max="16384" width="9.140625" style="15" customWidth="1"/>
  </cols>
  <sheetData>
    <row r="1" spans="9:10" ht="15">
      <c r="I1" s="40" t="s">
        <v>62</v>
      </c>
      <c r="J1" s="42"/>
    </row>
    <row r="2" spans="4:10" ht="15">
      <c r="D2" s="44" t="s">
        <v>0</v>
      </c>
      <c r="E2" s="44"/>
      <c r="F2" s="44"/>
      <c r="G2" s="44"/>
      <c r="H2" s="44"/>
      <c r="I2" s="44"/>
      <c r="J2" s="44"/>
    </row>
    <row r="3" spans="2:10" ht="20.25" customHeight="1">
      <c r="B3" s="169"/>
      <c r="C3" s="722" t="s">
        <v>694</v>
      </c>
      <c r="D3" s="722"/>
      <c r="E3" s="722"/>
      <c r="F3" s="722"/>
      <c r="G3" s="132"/>
      <c r="H3" s="132"/>
      <c r="I3" s="132"/>
      <c r="J3" s="43"/>
    </row>
    <row r="4" ht="10.5" customHeight="1"/>
    <row r="5" spans="1:9" ht="30.75" customHeight="1">
      <c r="A5" s="723" t="s">
        <v>755</v>
      </c>
      <c r="B5" s="723"/>
      <c r="C5" s="723"/>
      <c r="D5" s="723"/>
      <c r="E5" s="723"/>
      <c r="F5" s="723"/>
      <c r="G5" s="723"/>
      <c r="H5" s="723"/>
      <c r="I5" s="723"/>
    </row>
    <row r="7" ht="0.75" customHeight="1"/>
    <row r="8" spans="1:9" ht="12.75">
      <c r="A8" s="588" t="s">
        <v>911</v>
      </c>
      <c r="B8" s="588"/>
      <c r="I8" s="32" t="s">
        <v>19</v>
      </c>
    </row>
    <row r="9" spans="4:22" ht="12.75">
      <c r="D9" s="657" t="s">
        <v>774</v>
      </c>
      <c r="E9" s="657"/>
      <c r="F9" s="657"/>
      <c r="G9" s="657"/>
      <c r="H9" s="657"/>
      <c r="I9" s="657"/>
      <c r="U9" s="19"/>
      <c r="V9" s="21"/>
    </row>
    <row r="10" spans="1:9" ht="44.25" customHeight="1">
      <c r="A10" s="5" t="s">
        <v>2</v>
      </c>
      <c r="B10" s="5" t="s">
        <v>3</v>
      </c>
      <c r="C10" s="2" t="s">
        <v>754</v>
      </c>
      <c r="D10" s="2" t="s">
        <v>789</v>
      </c>
      <c r="E10" s="2" t="s">
        <v>108</v>
      </c>
      <c r="F10" s="5" t="s">
        <v>218</v>
      </c>
      <c r="G10" s="2" t="s">
        <v>856</v>
      </c>
      <c r="H10" s="2" t="s">
        <v>149</v>
      </c>
      <c r="I10" s="33" t="s">
        <v>787</v>
      </c>
    </row>
    <row r="11" spans="1:9" s="119" customFormat="1" ht="15.75" customHeight="1">
      <c r="A11" s="67">
        <v>1</v>
      </c>
      <c r="B11" s="66">
        <v>2</v>
      </c>
      <c r="C11" s="67">
        <v>3</v>
      </c>
      <c r="D11" s="66">
        <v>4</v>
      </c>
      <c r="E11" s="67">
        <v>5</v>
      </c>
      <c r="F11" s="66">
        <v>6</v>
      </c>
      <c r="G11" s="67">
        <v>7</v>
      </c>
      <c r="H11" s="66">
        <v>8</v>
      </c>
      <c r="I11" s="67">
        <v>9</v>
      </c>
    </row>
    <row r="12" spans="1:9" ht="15" customHeight="1">
      <c r="A12" s="18">
        <v>1</v>
      </c>
      <c r="B12" s="19" t="s">
        <v>876</v>
      </c>
      <c r="C12" s="150">
        <v>29.26</v>
      </c>
      <c r="D12" s="450">
        <v>-6.790000000000003</v>
      </c>
      <c r="E12" s="150">
        <v>29.26</v>
      </c>
      <c r="F12" s="19">
        <v>0</v>
      </c>
      <c r="G12" s="19">
        <v>2491</v>
      </c>
      <c r="H12" s="150">
        <v>29.26</v>
      </c>
      <c r="I12" s="450">
        <f>D12+E12-H12</f>
        <v>-6.790000000000003</v>
      </c>
    </row>
    <row r="13" spans="1:9" ht="74.25" customHeight="1" hidden="1">
      <c r="A13" s="18">
        <v>2</v>
      </c>
      <c r="B13" s="19" t="s">
        <v>877</v>
      </c>
      <c r="C13" s="150">
        <v>3.06</v>
      </c>
      <c r="D13" s="450">
        <v>1.1500000000000004</v>
      </c>
      <c r="E13" s="150">
        <v>3.06</v>
      </c>
      <c r="F13" s="19">
        <v>0</v>
      </c>
      <c r="G13" s="19">
        <v>2491</v>
      </c>
      <c r="H13" s="150">
        <v>3.06</v>
      </c>
      <c r="I13" s="450">
        <f aca="true" t="shared" si="0" ref="I13:I23">D13+E13-H13</f>
        <v>1.1500000000000008</v>
      </c>
    </row>
    <row r="14" spans="1:9" ht="12" customHeight="1">
      <c r="A14" s="18">
        <v>3</v>
      </c>
      <c r="B14" s="19" t="s">
        <v>878</v>
      </c>
      <c r="C14" s="150">
        <v>6.89</v>
      </c>
      <c r="D14" s="450">
        <v>-1.1500000000000004</v>
      </c>
      <c r="E14" s="150">
        <v>6.89</v>
      </c>
      <c r="F14" s="19">
        <v>0</v>
      </c>
      <c r="G14" s="19">
        <v>2491</v>
      </c>
      <c r="H14" s="150">
        <v>6.89</v>
      </c>
      <c r="I14" s="450">
        <f t="shared" si="0"/>
        <v>-1.1500000000000004</v>
      </c>
    </row>
    <row r="15" spans="1:9" s="555" customFormat="1" ht="12.75">
      <c r="A15" s="518">
        <v>4</v>
      </c>
      <c r="B15" s="445" t="s">
        <v>879</v>
      </c>
      <c r="C15" s="554">
        <v>2.26</v>
      </c>
      <c r="D15" s="519">
        <v>0.246</v>
      </c>
      <c r="E15" s="554">
        <v>2.26</v>
      </c>
      <c r="F15" s="483">
        <v>0</v>
      </c>
      <c r="G15" s="445">
        <v>2491</v>
      </c>
      <c r="H15" s="554">
        <v>2.26</v>
      </c>
      <c r="I15" s="519">
        <f t="shared" si="0"/>
        <v>0.246</v>
      </c>
    </row>
    <row r="16" spans="1:9" ht="15.75" customHeight="1">
      <c r="A16" s="18">
        <v>5</v>
      </c>
      <c r="B16" s="19" t="s">
        <v>880</v>
      </c>
      <c r="C16" s="150">
        <v>6.49</v>
      </c>
      <c r="D16" s="450">
        <v>-0.8699999999999992</v>
      </c>
      <c r="E16" s="150">
        <v>6.49</v>
      </c>
      <c r="F16" s="19">
        <v>0</v>
      </c>
      <c r="G16" s="19">
        <v>2491</v>
      </c>
      <c r="H16" s="150">
        <v>6.49</v>
      </c>
      <c r="I16" s="450">
        <f t="shared" si="0"/>
        <v>-0.8699999999999992</v>
      </c>
    </row>
    <row r="17" spans="1:9" ht="12.75" customHeight="1">
      <c r="A17" s="18">
        <v>6</v>
      </c>
      <c r="B17" s="19" t="s">
        <v>881</v>
      </c>
      <c r="C17" s="151">
        <v>16.44</v>
      </c>
      <c r="D17" s="450">
        <v>-3.5</v>
      </c>
      <c r="E17" s="151">
        <v>16.44</v>
      </c>
      <c r="F17" s="19">
        <v>0</v>
      </c>
      <c r="G17" s="19">
        <v>2491</v>
      </c>
      <c r="H17" s="151">
        <v>16.44</v>
      </c>
      <c r="I17" s="450">
        <f t="shared" si="0"/>
        <v>-3.5</v>
      </c>
    </row>
    <row r="18" spans="1:9" ht="12.75" customHeight="1">
      <c r="A18" s="18">
        <v>7</v>
      </c>
      <c r="B18" s="19" t="s">
        <v>882</v>
      </c>
      <c r="C18" s="151">
        <v>5.98</v>
      </c>
      <c r="D18" s="450">
        <v>-1.7300000000000004</v>
      </c>
      <c r="E18" s="151">
        <v>5.98</v>
      </c>
      <c r="F18" s="19">
        <v>0</v>
      </c>
      <c r="G18" s="19">
        <v>2491</v>
      </c>
      <c r="H18" s="151">
        <v>5.98</v>
      </c>
      <c r="I18" s="450">
        <f t="shared" si="0"/>
        <v>-1.7300000000000004</v>
      </c>
    </row>
    <row r="19" spans="1:9" ht="12.75">
      <c r="A19" s="18">
        <v>8</v>
      </c>
      <c r="B19" s="19" t="s">
        <v>883</v>
      </c>
      <c r="C19" s="150">
        <v>8.37</v>
      </c>
      <c r="D19" s="450">
        <v>-1.7000000000000002</v>
      </c>
      <c r="E19" s="150">
        <v>8.37</v>
      </c>
      <c r="F19" s="19">
        <v>0</v>
      </c>
      <c r="G19" s="19">
        <v>2491</v>
      </c>
      <c r="H19" s="150">
        <v>8.37</v>
      </c>
      <c r="I19" s="450">
        <f t="shared" si="0"/>
        <v>-1.7000000000000002</v>
      </c>
    </row>
    <row r="20" spans="1:9" ht="12.75">
      <c r="A20" s="18">
        <v>9</v>
      </c>
      <c r="B20" s="19" t="s">
        <v>884</v>
      </c>
      <c r="C20" s="150">
        <v>11.69</v>
      </c>
      <c r="D20" s="450">
        <v>-4.140000000000001</v>
      </c>
      <c r="E20" s="150">
        <v>11.69</v>
      </c>
      <c r="F20" s="19">
        <v>0</v>
      </c>
      <c r="G20" s="19">
        <v>2491</v>
      </c>
      <c r="H20" s="150">
        <v>11.69</v>
      </c>
      <c r="I20" s="450">
        <f t="shared" si="0"/>
        <v>-4.140000000000001</v>
      </c>
    </row>
    <row r="21" spans="1:9" ht="12.75">
      <c r="A21" s="18">
        <v>10</v>
      </c>
      <c r="B21" s="19" t="s">
        <v>885</v>
      </c>
      <c r="C21" s="150">
        <v>3.34</v>
      </c>
      <c r="D21" s="450">
        <v>-1.4699999999999998</v>
      </c>
      <c r="E21" s="150">
        <v>3.34</v>
      </c>
      <c r="F21" s="19">
        <v>0</v>
      </c>
      <c r="G21" s="19">
        <v>2491</v>
      </c>
      <c r="H21" s="150">
        <v>3.34</v>
      </c>
      <c r="I21" s="450">
        <f t="shared" si="0"/>
        <v>-1.4699999999999998</v>
      </c>
    </row>
    <row r="22" spans="1:9" ht="12.75">
      <c r="A22" s="18">
        <v>11</v>
      </c>
      <c r="B22" s="19" t="s">
        <v>886</v>
      </c>
      <c r="C22" s="150">
        <v>6.4</v>
      </c>
      <c r="D22" s="450">
        <v>-0.25</v>
      </c>
      <c r="E22" s="150">
        <v>6.4</v>
      </c>
      <c r="F22" s="19">
        <v>0</v>
      </c>
      <c r="G22" s="19">
        <v>2491</v>
      </c>
      <c r="H22" s="150">
        <v>6.4</v>
      </c>
      <c r="I22" s="450">
        <f t="shared" si="0"/>
        <v>-0.25</v>
      </c>
    </row>
    <row r="23" spans="1:9" ht="12.75">
      <c r="A23" s="564" t="s">
        <v>15</v>
      </c>
      <c r="B23" s="564"/>
      <c r="C23" s="153">
        <f>SUM(C12:C22)</f>
        <v>100.18000000000002</v>
      </c>
      <c r="D23" s="451">
        <v>-20.203999999999994</v>
      </c>
      <c r="E23" s="153">
        <f>SUM(E12:E22)</f>
        <v>100.18000000000002</v>
      </c>
      <c r="F23" s="29">
        <v>0</v>
      </c>
      <c r="G23" s="29">
        <v>2491</v>
      </c>
      <c r="H23" s="153">
        <f>SUM(H12:H22)</f>
        <v>100.18000000000002</v>
      </c>
      <c r="I23" s="451">
        <f t="shared" si="0"/>
        <v>-20.203999999999994</v>
      </c>
    </row>
    <row r="24" spans="1:9" ht="12.75">
      <c r="A24" s="73"/>
      <c r="B24" s="21"/>
      <c r="C24" s="21"/>
      <c r="D24" s="21"/>
      <c r="E24" s="21"/>
      <c r="F24" s="21"/>
      <c r="G24" s="21"/>
      <c r="H24" s="21"/>
      <c r="I24" s="21"/>
    </row>
    <row r="25" spans="1:9" ht="12.75">
      <c r="A25" s="371"/>
      <c r="B25" s="21"/>
      <c r="C25" s="21"/>
      <c r="D25" s="21"/>
      <c r="E25" s="21"/>
      <c r="F25" s="21"/>
      <c r="G25" s="21"/>
      <c r="H25" s="21"/>
      <c r="I25" s="21"/>
    </row>
    <row r="26" spans="1:9" ht="12.75">
      <c r="A26" s="371"/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73"/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73"/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11"/>
      <c r="B29" s="21"/>
      <c r="C29" s="21"/>
      <c r="D29" s="21"/>
      <c r="E29" s="21"/>
      <c r="F29" s="21"/>
      <c r="G29" s="21"/>
      <c r="H29" s="21"/>
      <c r="I29" s="21"/>
    </row>
    <row r="30" spans="5:9" ht="12.75">
      <c r="E30" s="30"/>
      <c r="F30" s="30"/>
      <c r="G30" s="30"/>
      <c r="H30" s="21"/>
      <c r="I30" s="21"/>
    </row>
    <row r="31" spans="5:9" ht="12.75">
      <c r="E31" s="11"/>
      <c r="F31" s="11"/>
      <c r="G31" s="11"/>
      <c r="H31" s="30"/>
      <c r="I31" s="21"/>
    </row>
    <row r="32" spans="1:10" ht="12.75">
      <c r="A32" s="35" t="s">
        <v>11</v>
      </c>
      <c r="E32" s="35"/>
      <c r="F32" s="35"/>
      <c r="G32" s="35"/>
      <c r="I32" s="85"/>
      <c r="J32" s="85"/>
    </row>
    <row r="33" spans="5:9" ht="12.75">
      <c r="E33" s="85"/>
      <c r="F33" s="85"/>
      <c r="G33" s="85"/>
      <c r="H33" s="85"/>
      <c r="I33" s="85"/>
    </row>
    <row r="34" spans="5:9" ht="13.5">
      <c r="E34" s="85"/>
      <c r="F34" s="85"/>
      <c r="G34" s="560" t="s">
        <v>888</v>
      </c>
      <c r="H34" s="560"/>
      <c r="I34" s="560"/>
    </row>
    <row r="35" spans="7:12" ht="13.5">
      <c r="G35" s="560" t="s">
        <v>889</v>
      </c>
      <c r="H35" s="560"/>
      <c r="I35" s="560"/>
      <c r="J35" s="35"/>
      <c r="K35" s="35"/>
      <c r="L35" s="35"/>
    </row>
  </sheetData>
  <sheetProtection/>
  <mergeCells count="7">
    <mergeCell ref="C3:F3"/>
    <mergeCell ref="D9:I9"/>
    <mergeCell ref="A5:I5"/>
    <mergeCell ref="A23:B23"/>
    <mergeCell ref="G34:I34"/>
    <mergeCell ref="G35:I35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2"/>
  <sheetViews>
    <sheetView view="pageBreakPreview" zoomScale="81" zoomScaleSheetLayoutView="81" zoomScalePageLayoutView="0" workbookViewId="0" topLeftCell="A8">
      <selection activeCell="H33" sqref="H33"/>
    </sheetView>
  </sheetViews>
  <sheetFormatPr defaultColWidth="9.140625" defaultRowHeight="12.75"/>
  <cols>
    <col min="1" max="1" width="4.421875" style="15" customWidth="1"/>
    <col min="2" max="2" width="37.28125" style="15" customWidth="1"/>
    <col min="3" max="3" width="12.28125" style="15" customWidth="1"/>
    <col min="4" max="5" width="15.140625" style="15" customWidth="1"/>
    <col min="6" max="6" width="15.8515625" style="15" customWidth="1"/>
    <col min="7" max="7" width="12.57421875" style="15" customWidth="1"/>
    <col min="8" max="8" width="23.7109375" style="15" customWidth="1"/>
    <col min="9" max="16384" width="9.140625" style="15" customWidth="1"/>
  </cols>
  <sheetData>
    <row r="1" spans="4:14" ht="15">
      <c r="D1" s="35"/>
      <c r="E1" s="35"/>
      <c r="F1" s="35"/>
      <c r="H1" s="40" t="s">
        <v>63</v>
      </c>
      <c r="I1" s="35"/>
      <c r="M1" s="42"/>
      <c r="N1" s="42"/>
    </row>
    <row r="2" spans="1:14" ht="15">
      <c r="A2" s="666" t="s">
        <v>0</v>
      </c>
      <c r="B2" s="666"/>
      <c r="C2" s="666"/>
      <c r="D2" s="666"/>
      <c r="E2" s="666"/>
      <c r="F2" s="666"/>
      <c r="G2" s="666"/>
      <c r="H2" s="666"/>
      <c r="I2" s="44"/>
      <c r="J2" s="44"/>
      <c r="K2" s="44"/>
      <c r="L2" s="44"/>
      <c r="M2" s="44"/>
      <c r="N2" s="44"/>
    </row>
    <row r="3" spans="1:14" ht="21">
      <c r="A3" s="585" t="s">
        <v>694</v>
      </c>
      <c r="B3" s="585"/>
      <c r="C3" s="585"/>
      <c r="D3" s="585"/>
      <c r="E3" s="585"/>
      <c r="F3" s="585"/>
      <c r="G3" s="585"/>
      <c r="H3" s="585"/>
      <c r="I3" s="43"/>
      <c r="J3" s="43"/>
      <c r="K3" s="43"/>
      <c r="L3" s="43"/>
      <c r="M3" s="43"/>
      <c r="N3" s="43"/>
    </row>
    <row r="4" ht="10.5" customHeight="1"/>
    <row r="5" spans="1:8" ht="19.5" customHeight="1">
      <c r="A5" s="586" t="s">
        <v>756</v>
      </c>
      <c r="B5" s="666"/>
      <c r="C5" s="666"/>
      <c r="D5" s="666"/>
      <c r="E5" s="666"/>
      <c r="F5" s="666"/>
      <c r="G5" s="666"/>
      <c r="H5" s="666"/>
    </row>
    <row r="7" spans="1:10" s="13" customFormat="1" ht="15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9" s="13" customFormat="1" ht="15">
      <c r="A8" s="588" t="s">
        <v>911</v>
      </c>
      <c r="B8" s="588"/>
      <c r="C8" s="15"/>
      <c r="D8" s="15"/>
      <c r="E8" s="15"/>
      <c r="F8" s="15"/>
      <c r="G8" s="15"/>
      <c r="H8" s="32" t="s">
        <v>23</v>
      </c>
      <c r="I8" s="15"/>
    </row>
    <row r="9" spans="1:20" s="13" customFormat="1" ht="15">
      <c r="A9" s="14"/>
      <c r="B9" s="15"/>
      <c r="C9" s="15"/>
      <c r="D9" s="105"/>
      <c r="E9" s="105"/>
      <c r="G9" s="105" t="s">
        <v>770</v>
      </c>
      <c r="H9" s="105"/>
      <c r="J9" s="117"/>
      <c r="K9" s="117"/>
      <c r="L9" s="117"/>
      <c r="S9" s="128"/>
      <c r="T9" s="128"/>
    </row>
    <row r="10" spans="1:8" s="36" customFormat="1" ht="55.5" customHeight="1">
      <c r="A10" s="38"/>
      <c r="B10" s="5" t="s">
        <v>24</v>
      </c>
      <c r="C10" s="5" t="s">
        <v>757</v>
      </c>
      <c r="D10" s="5" t="s">
        <v>781</v>
      </c>
      <c r="E10" s="5" t="s">
        <v>217</v>
      </c>
      <c r="F10" s="5" t="s">
        <v>218</v>
      </c>
      <c r="G10" s="5" t="s">
        <v>69</v>
      </c>
      <c r="H10" s="5" t="s">
        <v>788</v>
      </c>
    </row>
    <row r="11" spans="1:8" s="36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29" t="s">
        <v>25</v>
      </c>
      <c r="B12" s="29" t="s">
        <v>26</v>
      </c>
      <c r="C12" s="728">
        <v>19.45</v>
      </c>
      <c r="D12" s="728">
        <v>0</v>
      </c>
      <c r="E12" s="728">
        <v>19.65</v>
      </c>
      <c r="F12" s="728">
        <v>0</v>
      </c>
      <c r="G12" s="725">
        <v>19.65</v>
      </c>
      <c r="H12" s="728">
        <f>D12+E12-G12</f>
        <v>0</v>
      </c>
    </row>
    <row r="13" spans="1:8" ht="20.25" customHeight="1">
      <c r="A13" s="19"/>
      <c r="B13" s="19" t="s">
        <v>27</v>
      </c>
      <c r="C13" s="728"/>
      <c r="D13" s="728"/>
      <c r="E13" s="728"/>
      <c r="F13" s="728"/>
      <c r="G13" s="726"/>
      <c r="H13" s="728"/>
    </row>
    <row r="14" spans="1:8" ht="17.25" customHeight="1">
      <c r="A14" s="19"/>
      <c r="B14" s="19" t="s">
        <v>182</v>
      </c>
      <c r="C14" s="728"/>
      <c r="D14" s="728"/>
      <c r="E14" s="728"/>
      <c r="F14" s="728"/>
      <c r="G14" s="726"/>
      <c r="H14" s="728"/>
    </row>
    <row r="15" spans="1:8" s="36" customFormat="1" ht="33.75" customHeight="1">
      <c r="A15" s="37"/>
      <c r="B15" s="37" t="s">
        <v>183</v>
      </c>
      <c r="C15" s="728"/>
      <c r="D15" s="728"/>
      <c r="E15" s="728"/>
      <c r="F15" s="728"/>
      <c r="G15" s="727"/>
      <c r="H15" s="728"/>
    </row>
    <row r="16" spans="1:8" s="36" customFormat="1" ht="12.75">
      <c r="A16" s="37"/>
      <c r="B16" s="38" t="s">
        <v>28</v>
      </c>
      <c r="C16" s="448">
        <f>SUM(C12)</f>
        <v>19.45</v>
      </c>
      <c r="D16" s="448">
        <v>0</v>
      </c>
      <c r="E16" s="448">
        <f>SUM(E12)</f>
        <v>19.65</v>
      </c>
      <c r="F16" s="448">
        <v>0</v>
      </c>
      <c r="G16" s="448">
        <f>G12</f>
        <v>19.65</v>
      </c>
      <c r="H16" s="448">
        <f>H12</f>
        <v>0</v>
      </c>
    </row>
    <row r="17" spans="1:8" s="36" customFormat="1" ht="40.5" customHeight="1">
      <c r="A17" s="38" t="s">
        <v>29</v>
      </c>
      <c r="B17" s="38" t="s">
        <v>216</v>
      </c>
      <c r="C17" s="724">
        <v>19.52</v>
      </c>
      <c r="D17" s="724">
        <v>0.74</v>
      </c>
      <c r="E17" s="724">
        <v>19.94</v>
      </c>
      <c r="F17" s="724">
        <v>0</v>
      </c>
      <c r="G17" s="725">
        <v>20.68</v>
      </c>
      <c r="H17" s="724">
        <f>D17+E17-G17</f>
        <v>0</v>
      </c>
    </row>
    <row r="18" spans="1:8" ht="28.5" customHeight="1">
      <c r="A18" s="19"/>
      <c r="B18" s="160" t="s">
        <v>185</v>
      </c>
      <c r="C18" s="724"/>
      <c r="D18" s="724"/>
      <c r="E18" s="724"/>
      <c r="F18" s="724"/>
      <c r="G18" s="726"/>
      <c r="H18" s="724"/>
    </row>
    <row r="19" spans="1:8" ht="19.5" customHeight="1">
      <c r="A19" s="19"/>
      <c r="B19" s="37" t="s">
        <v>30</v>
      </c>
      <c r="C19" s="724"/>
      <c r="D19" s="724"/>
      <c r="E19" s="724"/>
      <c r="F19" s="724"/>
      <c r="G19" s="726"/>
      <c r="H19" s="724"/>
    </row>
    <row r="20" spans="1:8" ht="21.75" customHeight="1">
      <c r="A20" s="19"/>
      <c r="B20" s="37" t="s">
        <v>186</v>
      </c>
      <c r="C20" s="724"/>
      <c r="D20" s="724"/>
      <c r="E20" s="724"/>
      <c r="F20" s="724"/>
      <c r="G20" s="726"/>
      <c r="H20" s="724"/>
    </row>
    <row r="21" spans="1:8" s="36" customFormat="1" ht="27.75" customHeight="1">
      <c r="A21" s="37"/>
      <c r="B21" s="37" t="s">
        <v>31</v>
      </c>
      <c r="C21" s="724"/>
      <c r="D21" s="724"/>
      <c r="E21" s="724"/>
      <c r="F21" s="724"/>
      <c r="G21" s="726"/>
      <c r="H21" s="724"/>
    </row>
    <row r="22" spans="1:8" s="36" customFormat="1" ht="19.5" customHeight="1">
      <c r="A22" s="37"/>
      <c r="B22" s="37" t="s">
        <v>184</v>
      </c>
      <c r="C22" s="724"/>
      <c r="D22" s="724"/>
      <c r="E22" s="724"/>
      <c r="F22" s="724"/>
      <c r="G22" s="726"/>
      <c r="H22" s="724"/>
    </row>
    <row r="23" spans="1:8" s="36" customFormat="1" ht="27.75" customHeight="1">
      <c r="A23" s="37"/>
      <c r="B23" s="37" t="s">
        <v>187</v>
      </c>
      <c r="C23" s="724"/>
      <c r="D23" s="724"/>
      <c r="E23" s="724"/>
      <c r="F23" s="724"/>
      <c r="G23" s="726"/>
      <c r="H23" s="724"/>
    </row>
    <row r="24" spans="1:8" s="36" customFormat="1" ht="18.75" customHeight="1">
      <c r="A24" s="38"/>
      <c r="B24" s="37" t="s">
        <v>188</v>
      </c>
      <c r="C24" s="724"/>
      <c r="D24" s="724"/>
      <c r="E24" s="724"/>
      <c r="F24" s="724"/>
      <c r="G24" s="727"/>
      <c r="H24" s="724"/>
    </row>
    <row r="25" spans="1:8" s="36" customFormat="1" ht="19.5" customHeight="1">
      <c r="A25" s="38"/>
      <c r="B25" s="38" t="s">
        <v>28</v>
      </c>
      <c r="C25" s="448">
        <f>SUM(C17)</f>
        <v>19.52</v>
      </c>
      <c r="D25" s="448">
        <f>SUM(D17)</f>
        <v>0.74</v>
      </c>
      <c r="E25" s="448">
        <f>SUM(E17)</f>
        <v>19.94</v>
      </c>
      <c r="F25" s="448">
        <v>0</v>
      </c>
      <c r="G25" s="448">
        <f>G17</f>
        <v>20.68</v>
      </c>
      <c r="H25" s="448">
        <f>H17</f>
        <v>0</v>
      </c>
    </row>
    <row r="26" spans="1:8" ht="12.75">
      <c r="A26" s="19"/>
      <c r="B26" s="29" t="s">
        <v>32</v>
      </c>
      <c r="C26" s="449">
        <f>C16+C25</f>
        <v>38.97</v>
      </c>
      <c r="D26" s="449">
        <f>SUM(D25)</f>
        <v>0.74</v>
      </c>
      <c r="E26" s="449">
        <f>E16+E25</f>
        <v>39.59</v>
      </c>
      <c r="F26" s="449">
        <v>0</v>
      </c>
      <c r="G26" s="435">
        <f>G16+G25</f>
        <v>40.33</v>
      </c>
      <c r="H26" s="435">
        <f>H16+H25</f>
        <v>0</v>
      </c>
    </row>
    <row r="27" s="36" customFormat="1" ht="15.75" customHeight="1"/>
    <row r="28" s="36" customFormat="1" ht="15.75" customHeight="1"/>
    <row r="29" spans="2:8" ht="12.75" customHeight="1">
      <c r="B29" s="14" t="s">
        <v>11</v>
      </c>
      <c r="C29" s="14"/>
      <c r="D29" s="14"/>
      <c r="E29" s="14"/>
      <c r="F29" s="14"/>
      <c r="G29" s="85"/>
      <c r="H29" s="85"/>
    </row>
    <row r="30" spans="2:8" ht="13.5" customHeight="1">
      <c r="B30" s="85"/>
      <c r="C30" s="85"/>
      <c r="D30" s="85"/>
      <c r="E30" s="85"/>
      <c r="F30" s="85"/>
      <c r="G30" s="85"/>
      <c r="H30" s="85"/>
    </row>
    <row r="31" spans="2:8" ht="12" customHeight="1">
      <c r="B31" s="85"/>
      <c r="C31" s="85"/>
      <c r="D31" s="85"/>
      <c r="E31" s="85"/>
      <c r="F31" s="560" t="s">
        <v>888</v>
      </c>
      <c r="G31" s="560"/>
      <c r="H31" s="560"/>
    </row>
    <row r="32" spans="2:10" ht="13.5">
      <c r="B32" s="14"/>
      <c r="C32" s="14"/>
      <c r="D32" s="14"/>
      <c r="E32" s="14"/>
      <c r="F32" s="560" t="s">
        <v>889</v>
      </c>
      <c r="G32" s="560"/>
      <c r="H32" s="560"/>
      <c r="I32" s="35"/>
      <c r="J32" s="35"/>
    </row>
  </sheetData>
  <sheetProtection/>
  <mergeCells count="18">
    <mergeCell ref="F31:H31"/>
    <mergeCell ref="F32:H32"/>
    <mergeCell ref="A2:H2"/>
    <mergeCell ref="A3:H3"/>
    <mergeCell ref="C12:C15"/>
    <mergeCell ref="D12:D15"/>
    <mergeCell ref="F12:F15"/>
    <mergeCell ref="H12:H15"/>
    <mergeCell ref="A5:H5"/>
    <mergeCell ref="E12:E15"/>
    <mergeCell ref="H17:H24"/>
    <mergeCell ref="G17:G24"/>
    <mergeCell ref="A8:B8"/>
    <mergeCell ref="G12:G15"/>
    <mergeCell ref="D17:D24"/>
    <mergeCell ref="E17:E24"/>
    <mergeCell ref="F17:F24"/>
    <mergeCell ref="C17:C2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1"/>
  <sheetViews>
    <sheetView view="pageBreakPreview" zoomScale="85" zoomScaleSheetLayoutView="85" zoomScalePageLayoutView="0" workbookViewId="0" topLeftCell="A1">
      <selection activeCell="L15" sqref="L15"/>
    </sheetView>
  </sheetViews>
  <sheetFormatPr defaultColWidth="9.140625" defaultRowHeight="12.75"/>
  <cols>
    <col min="1" max="1" width="9.140625" style="15" customWidth="1"/>
    <col min="2" max="2" width="19.28125" style="15" customWidth="1"/>
    <col min="3" max="3" width="28.421875" style="15" customWidth="1"/>
    <col min="4" max="4" width="27.7109375" style="15" customWidth="1"/>
    <col min="5" max="5" width="30.28125" style="15" customWidth="1"/>
    <col min="6" max="16384" width="9.140625" style="15" customWidth="1"/>
  </cols>
  <sheetData>
    <row r="1" spans="5:6" ht="15">
      <c r="E1" s="40" t="s">
        <v>503</v>
      </c>
      <c r="F1" s="42"/>
    </row>
    <row r="2" spans="4:6" ht="15">
      <c r="D2" s="44" t="s">
        <v>0</v>
      </c>
      <c r="E2" s="44"/>
      <c r="F2" s="44"/>
    </row>
    <row r="3" spans="2:6" ht="21">
      <c r="B3" s="169"/>
      <c r="C3" s="585" t="s">
        <v>694</v>
      </c>
      <c r="D3" s="585"/>
      <c r="E3" s="585"/>
      <c r="F3" s="43"/>
    </row>
    <row r="4" ht="10.5" customHeight="1"/>
    <row r="5" spans="1:5" ht="30.75" customHeight="1">
      <c r="A5" s="723" t="s">
        <v>758</v>
      </c>
      <c r="B5" s="723"/>
      <c r="C5" s="723"/>
      <c r="D5" s="723"/>
      <c r="E5" s="723"/>
    </row>
    <row r="7" ht="0.75" customHeight="1"/>
    <row r="8" spans="1:2" ht="12.75">
      <c r="A8" s="588" t="s">
        <v>911</v>
      </c>
      <c r="B8" s="588"/>
    </row>
    <row r="9" spans="4:18" ht="12.75">
      <c r="D9" s="661" t="s">
        <v>774</v>
      </c>
      <c r="E9" s="661"/>
      <c r="Q9" s="21"/>
      <c r="R9" s="21"/>
    </row>
    <row r="10" spans="1:18" ht="26.25" customHeight="1">
      <c r="A10" s="587" t="s">
        <v>2</v>
      </c>
      <c r="B10" s="587" t="s">
        <v>3</v>
      </c>
      <c r="C10" s="729" t="s">
        <v>499</v>
      </c>
      <c r="D10" s="730"/>
      <c r="E10" s="731"/>
      <c r="Q10" s="21"/>
      <c r="R10" s="21"/>
    </row>
    <row r="11" spans="1:5" ht="56.25" customHeight="1">
      <c r="A11" s="587"/>
      <c r="B11" s="587"/>
      <c r="C11" s="5" t="s">
        <v>501</v>
      </c>
      <c r="D11" s="5" t="s">
        <v>502</v>
      </c>
      <c r="E11" s="5" t="s">
        <v>500</v>
      </c>
    </row>
    <row r="12" spans="1:5" s="119" customFormat="1" ht="15.75" customHeight="1">
      <c r="A12" s="67">
        <v>1</v>
      </c>
      <c r="B12" s="66">
        <v>2</v>
      </c>
      <c r="C12" s="67">
        <v>3</v>
      </c>
      <c r="D12" s="66">
        <v>4</v>
      </c>
      <c r="E12" s="67">
        <v>5</v>
      </c>
    </row>
    <row r="13" spans="1:5" ht="18" customHeight="1">
      <c r="A13" s="18">
        <v>1</v>
      </c>
      <c r="B13" s="19" t="s">
        <v>876</v>
      </c>
      <c r="C13" s="19">
        <v>0</v>
      </c>
      <c r="D13" s="445">
        <v>0</v>
      </c>
      <c r="E13" s="19">
        <v>218</v>
      </c>
    </row>
    <row r="14" spans="1:5" ht="74.25" customHeight="1" hidden="1">
      <c r="A14" s="18">
        <v>2</v>
      </c>
      <c r="B14" s="19" t="s">
        <v>877</v>
      </c>
      <c r="C14" s="19">
        <v>0</v>
      </c>
      <c r="D14" s="445">
        <v>1</v>
      </c>
      <c r="E14" s="19"/>
    </row>
    <row r="15" spans="1:12" ht="12" customHeight="1">
      <c r="A15" s="18">
        <v>3</v>
      </c>
      <c r="B15" s="19" t="s">
        <v>878</v>
      </c>
      <c r="C15" s="19">
        <v>0</v>
      </c>
      <c r="D15" s="445">
        <v>0</v>
      </c>
      <c r="E15" s="19">
        <v>139</v>
      </c>
      <c r="L15" s="14"/>
    </row>
    <row r="16" spans="1:5" ht="12.75">
      <c r="A16" s="18">
        <v>4</v>
      </c>
      <c r="B16" s="19" t="s">
        <v>879</v>
      </c>
      <c r="C16" s="19">
        <v>0</v>
      </c>
      <c r="D16" s="445">
        <v>0</v>
      </c>
      <c r="E16" s="19">
        <v>54</v>
      </c>
    </row>
    <row r="17" spans="1:5" ht="15.75" customHeight="1">
      <c r="A17" s="18">
        <v>5</v>
      </c>
      <c r="B17" s="19" t="s">
        <v>880</v>
      </c>
      <c r="C17" s="446">
        <v>0</v>
      </c>
      <c r="D17" s="445">
        <v>0</v>
      </c>
      <c r="E17" s="19">
        <v>156</v>
      </c>
    </row>
    <row r="18" spans="1:5" ht="12.75" customHeight="1">
      <c r="A18" s="18">
        <v>6</v>
      </c>
      <c r="B18" s="19" t="s">
        <v>881</v>
      </c>
      <c r="C18" s="19">
        <v>0</v>
      </c>
      <c r="D18" s="445">
        <v>0</v>
      </c>
      <c r="E18" s="19">
        <v>165</v>
      </c>
    </row>
    <row r="19" spans="1:5" ht="12.75" customHeight="1">
      <c r="A19" s="18">
        <v>7</v>
      </c>
      <c r="B19" s="19" t="s">
        <v>882</v>
      </c>
      <c r="C19" s="19">
        <v>0</v>
      </c>
      <c r="D19" s="445">
        <v>1</v>
      </c>
      <c r="E19" s="19">
        <v>91</v>
      </c>
    </row>
    <row r="20" spans="1:5" ht="12.75">
      <c r="A20" s="18">
        <v>8</v>
      </c>
      <c r="B20" s="19" t="s">
        <v>883</v>
      </c>
      <c r="C20" s="19">
        <v>0</v>
      </c>
      <c r="D20" s="445">
        <v>0</v>
      </c>
      <c r="E20" s="19">
        <v>134</v>
      </c>
    </row>
    <row r="21" spans="1:5" ht="12.75">
      <c r="A21" s="18">
        <v>9</v>
      </c>
      <c r="B21" s="19" t="s">
        <v>884</v>
      </c>
      <c r="C21" s="19">
        <v>0</v>
      </c>
      <c r="D21" s="445">
        <v>0</v>
      </c>
      <c r="E21" s="559">
        <v>146</v>
      </c>
    </row>
    <row r="22" spans="1:5" ht="12.75">
      <c r="A22" s="18">
        <v>10</v>
      </c>
      <c r="B22" s="19" t="s">
        <v>885</v>
      </c>
      <c r="C22" s="19">
        <v>0</v>
      </c>
      <c r="D22" s="445">
        <v>0</v>
      </c>
      <c r="E22" s="559">
        <v>122</v>
      </c>
    </row>
    <row r="23" spans="1:5" ht="12.75">
      <c r="A23" s="18">
        <v>11</v>
      </c>
      <c r="B23" s="19" t="s">
        <v>886</v>
      </c>
      <c r="C23" s="19">
        <v>0</v>
      </c>
      <c r="D23" s="445">
        <v>0</v>
      </c>
      <c r="E23" s="559">
        <v>159</v>
      </c>
    </row>
    <row r="24" spans="1:5" ht="12.75">
      <c r="A24" s="562" t="s">
        <v>15</v>
      </c>
      <c r="B24" s="563"/>
      <c r="C24" s="19">
        <f>SUM(C13:C23)</f>
        <v>0</v>
      </c>
      <c r="D24" s="445">
        <v>2</v>
      </c>
      <c r="E24" s="29">
        <f>SUM(E13:E23)</f>
        <v>1384</v>
      </c>
    </row>
    <row r="25" ht="12.75">
      <c r="E25" s="30"/>
    </row>
    <row r="26" ht="12.75">
      <c r="E26" s="30"/>
    </row>
    <row r="27" ht="12.75">
      <c r="E27" s="11"/>
    </row>
    <row r="28" spans="1:6" ht="12.75">
      <c r="A28" s="35" t="s">
        <v>11</v>
      </c>
      <c r="E28" s="35"/>
      <c r="F28" s="131"/>
    </row>
    <row r="29" spans="4:5" ht="12.75" customHeight="1">
      <c r="D29" s="85"/>
      <c r="E29" s="85"/>
    </row>
    <row r="30" spans="4:5" ht="12.75" customHeight="1">
      <c r="D30" s="560" t="s">
        <v>888</v>
      </c>
      <c r="E30" s="560"/>
    </row>
    <row r="31" spans="4:8" ht="13.5">
      <c r="D31" s="560" t="s">
        <v>889</v>
      </c>
      <c r="E31" s="560"/>
      <c r="F31" s="35"/>
      <c r="G31" s="35"/>
      <c r="H31" s="35"/>
    </row>
  </sheetData>
  <sheetProtection/>
  <mergeCells count="10">
    <mergeCell ref="D30:E30"/>
    <mergeCell ref="D31:E31"/>
    <mergeCell ref="C3:E3"/>
    <mergeCell ref="A5:E5"/>
    <mergeCell ref="C10:E10"/>
    <mergeCell ref="D9:E9"/>
    <mergeCell ref="B10:B11"/>
    <mergeCell ref="A10:A11"/>
    <mergeCell ref="A24:B24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sheetData>
    <row r="2" ht="12.75">
      <c r="B2" s="14"/>
    </row>
    <row r="4" spans="2:8" ht="12.75" customHeight="1">
      <c r="B4" s="561"/>
      <c r="C4" s="561"/>
      <c r="D4" s="561"/>
      <c r="E4" s="561"/>
      <c r="F4" s="561"/>
      <c r="G4" s="561"/>
      <c r="H4" s="561"/>
    </row>
    <row r="5" spans="2:8" ht="12.75" customHeight="1">
      <c r="B5" s="561"/>
      <c r="C5" s="561"/>
      <c r="D5" s="561"/>
      <c r="E5" s="561"/>
      <c r="F5" s="561"/>
      <c r="G5" s="561"/>
      <c r="H5" s="561"/>
    </row>
    <row r="6" spans="2:8" ht="12.75" customHeight="1">
      <c r="B6" s="561"/>
      <c r="C6" s="561"/>
      <c r="D6" s="561"/>
      <c r="E6" s="561"/>
      <c r="F6" s="561"/>
      <c r="G6" s="561"/>
      <c r="H6" s="561"/>
    </row>
    <row r="7" spans="2:8" ht="12.75" customHeight="1">
      <c r="B7" s="561"/>
      <c r="C7" s="561"/>
      <c r="D7" s="561"/>
      <c r="E7" s="561"/>
      <c r="F7" s="561"/>
      <c r="G7" s="561"/>
      <c r="H7" s="561"/>
    </row>
    <row r="8" spans="2:8" ht="12.75" customHeight="1">
      <c r="B8" s="561"/>
      <c r="C8" s="561"/>
      <c r="D8" s="561"/>
      <c r="E8" s="561"/>
      <c r="F8" s="561"/>
      <c r="G8" s="561"/>
      <c r="H8" s="561"/>
    </row>
    <row r="9" spans="2:8" ht="12.75" customHeight="1">
      <c r="B9" s="561"/>
      <c r="C9" s="561"/>
      <c r="D9" s="561"/>
      <c r="E9" s="561"/>
      <c r="F9" s="561"/>
      <c r="G9" s="561"/>
      <c r="H9" s="561"/>
    </row>
    <row r="10" spans="2:8" ht="12.75" customHeight="1">
      <c r="B10" s="561"/>
      <c r="C10" s="561"/>
      <c r="D10" s="561"/>
      <c r="E10" s="561"/>
      <c r="F10" s="561"/>
      <c r="G10" s="561"/>
      <c r="H10" s="561"/>
    </row>
    <row r="11" spans="2:8" ht="12.75" customHeight="1">
      <c r="B11" s="561"/>
      <c r="C11" s="561"/>
      <c r="D11" s="561"/>
      <c r="E11" s="561"/>
      <c r="F11" s="561"/>
      <c r="G11" s="561"/>
      <c r="H11" s="561"/>
    </row>
    <row r="12" spans="2:8" ht="12.75" customHeight="1">
      <c r="B12" s="561"/>
      <c r="C12" s="561"/>
      <c r="D12" s="561"/>
      <c r="E12" s="561"/>
      <c r="F12" s="561"/>
      <c r="G12" s="561"/>
      <c r="H12" s="561"/>
    </row>
    <row r="13" spans="2:8" ht="12.75" customHeight="1">
      <c r="B13" s="561"/>
      <c r="C13" s="561"/>
      <c r="D13" s="561"/>
      <c r="E13" s="561"/>
      <c r="F13" s="561"/>
      <c r="G13" s="561"/>
      <c r="H13" s="561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0"/>
  <sheetViews>
    <sheetView view="pageBreakPreview" zoomScale="110" zoomScaleSheetLayoutView="110" zoomScalePageLayoutView="0" workbookViewId="0" topLeftCell="A1">
      <selection activeCell="H33" sqref="H33"/>
    </sheetView>
  </sheetViews>
  <sheetFormatPr defaultColWidth="9.140625" defaultRowHeight="12.75"/>
  <cols>
    <col min="1" max="1" width="8.28125" style="0" customWidth="1"/>
    <col min="2" max="2" width="10.57421875" style="0" customWidth="1"/>
    <col min="3" max="3" width="14.28125" style="0" customWidth="1"/>
    <col min="4" max="4" width="13.57421875" style="0" customWidth="1"/>
    <col min="5" max="6" width="12.8515625" style="0" customWidth="1"/>
    <col min="7" max="7" width="15.28125" style="0" customWidth="1"/>
    <col min="8" max="8" width="15.421875" style="0" customWidth="1"/>
    <col min="9" max="9" width="13.28125" style="0" customWidth="1"/>
  </cols>
  <sheetData>
    <row r="1" spans="8:9" ht="15.75">
      <c r="H1" s="732" t="s">
        <v>664</v>
      </c>
      <c r="I1" s="732"/>
    </row>
    <row r="2" spans="3:10" ht="15.75">
      <c r="C2" s="654" t="s">
        <v>0</v>
      </c>
      <c r="D2" s="654"/>
      <c r="E2" s="654"/>
      <c r="F2" s="654"/>
      <c r="G2" s="654"/>
      <c r="H2" s="270"/>
      <c r="I2" s="245"/>
      <c r="J2" s="245"/>
    </row>
    <row r="3" spans="2:10" ht="21.75">
      <c r="B3" s="655" t="s">
        <v>694</v>
      </c>
      <c r="C3" s="655"/>
      <c r="D3" s="655"/>
      <c r="E3" s="655"/>
      <c r="F3" s="655"/>
      <c r="G3" s="655"/>
      <c r="H3" s="246"/>
      <c r="I3" s="246"/>
      <c r="J3" s="246"/>
    </row>
    <row r="4" spans="3:10" ht="21.75">
      <c r="C4" s="214"/>
      <c r="D4" s="214"/>
      <c r="E4" s="214"/>
      <c r="F4" s="214"/>
      <c r="G4" s="214"/>
      <c r="H4" s="214"/>
      <c r="I4" s="246"/>
      <c r="J4" s="246"/>
    </row>
    <row r="5" spans="3:8" ht="20.25" customHeight="1">
      <c r="C5" s="733" t="s">
        <v>759</v>
      </c>
      <c r="D5" s="733"/>
      <c r="E5" s="733"/>
      <c r="F5" s="733"/>
      <c r="G5" s="733"/>
      <c r="H5" s="733"/>
    </row>
    <row r="6" spans="1:9" ht="20.25" customHeight="1">
      <c r="A6" s="588" t="s">
        <v>911</v>
      </c>
      <c r="B6" s="588"/>
      <c r="C6" s="250"/>
      <c r="D6" s="250"/>
      <c r="E6" s="250"/>
      <c r="F6" s="250"/>
      <c r="G6" s="250"/>
      <c r="H6" s="735"/>
      <c r="I6" s="735"/>
    </row>
    <row r="7" spans="1:9" ht="15" customHeight="1">
      <c r="A7" s="734" t="s">
        <v>70</v>
      </c>
      <c r="B7" s="734" t="s">
        <v>33</v>
      </c>
      <c r="C7" s="734" t="s">
        <v>404</v>
      </c>
      <c r="D7" s="734" t="s">
        <v>384</v>
      </c>
      <c r="E7" s="734" t="s">
        <v>383</v>
      </c>
      <c r="F7" s="734"/>
      <c r="G7" s="734"/>
      <c r="H7" s="734" t="s">
        <v>875</v>
      </c>
      <c r="I7" s="736" t="s">
        <v>408</v>
      </c>
    </row>
    <row r="8" spans="1:9" ht="12.75" customHeight="1">
      <c r="A8" s="734"/>
      <c r="B8" s="734"/>
      <c r="C8" s="734"/>
      <c r="D8" s="734"/>
      <c r="E8" s="734" t="s">
        <v>405</v>
      </c>
      <c r="F8" s="736" t="s">
        <v>406</v>
      </c>
      <c r="G8" s="734" t="s">
        <v>407</v>
      </c>
      <c r="H8" s="734"/>
      <c r="I8" s="737"/>
    </row>
    <row r="9" spans="1:9" ht="20.25" customHeight="1">
      <c r="A9" s="734"/>
      <c r="B9" s="734"/>
      <c r="C9" s="734"/>
      <c r="D9" s="734"/>
      <c r="E9" s="734"/>
      <c r="F9" s="737"/>
      <c r="G9" s="734"/>
      <c r="H9" s="734"/>
      <c r="I9" s="737"/>
    </row>
    <row r="10" spans="1:9" ht="63.75" customHeight="1">
      <c r="A10" s="734"/>
      <c r="B10" s="734"/>
      <c r="C10" s="734"/>
      <c r="D10" s="734"/>
      <c r="E10" s="734"/>
      <c r="F10" s="738"/>
      <c r="G10" s="734"/>
      <c r="H10" s="734"/>
      <c r="I10" s="738"/>
    </row>
    <row r="11" spans="1:9" ht="14.25">
      <c r="A11" s="252">
        <v>1</v>
      </c>
      <c r="B11" s="252">
        <v>2</v>
      </c>
      <c r="C11" s="253">
        <v>3</v>
      </c>
      <c r="D11" s="252">
        <v>4</v>
      </c>
      <c r="E11" s="252">
        <v>5</v>
      </c>
      <c r="F11" s="253">
        <v>6</v>
      </c>
      <c r="G11" s="252">
        <v>7</v>
      </c>
      <c r="H11" s="252">
        <v>8</v>
      </c>
      <c r="I11" s="253">
        <v>9</v>
      </c>
    </row>
    <row r="12" spans="1:9" ht="14.25">
      <c r="A12" s="313">
        <v>1</v>
      </c>
      <c r="B12" s="313"/>
      <c r="C12" s="311"/>
      <c r="D12" s="312"/>
      <c r="E12" s="312"/>
      <c r="F12" s="311"/>
      <c r="G12" s="312"/>
      <c r="H12" s="311"/>
      <c r="I12" s="252"/>
    </row>
    <row r="13" spans="1:9" ht="14.25">
      <c r="A13" s="313">
        <v>2</v>
      </c>
      <c r="B13" s="313"/>
      <c r="C13" s="311"/>
      <c r="D13" s="312"/>
      <c r="E13" s="312"/>
      <c r="F13" s="311"/>
      <c r="G13" s="312"/>
      <c r="H13" s="311"/>
      <c r="I13" s="252"/>
    </row>
    <row r="14" spans="1:9" ht="14.25">
      <c r="A14" s="313">
        <v>3</v>
      </c>
      <c r="B14" s="313"/>
      <c r="C14" s="311"/>
      <c r="D14" s="312"/>
      <c r="E14" s="312"/>
      <c r="F14" s="311"/>
      <c r="G14" s="312"/>
      <c r="H14" s="311"/>
      <c r="I14" s="252"/>
    </row>
    <row r="15" spans="1:9" ht="14.25">
      <c r="A15" s="313">
        <v>4</v>
      </c>
      <c r="B15" s="313"/>
      <c r="C15" s="311"/>
      <c r="D15" s="312"/>
      <c r="E15" s="312"/>
      <c r="F15" s="311"/>
      <c r="G15" s="312"/>
      <c r="H15" s="311"/>
      <c r="I15" s="252"/>
    </row>
    <row r="16" spans="1:9" ht="14.25">
      <c r="A16" s="313">
        <v>5</v>
      </c>
      <c r="B16" s="313"/>
      <c r="C16" s="311"/>
      <c r="D16" s="312"/>
      <c r="E16" s="312"/>
      <c r="F16" s="311"/>
      <c r="G16" s="312"/>
      <c r="H16" s="311"/>
      <c r="I16" s="252"/>
    </row>
    <row r="17" spans="1:9" ht="14.25">
      <c r="A17" s="313">
        <v>6</v>
      </c>
      <c r="B17" s="313"/>
      <c r="C17" s="311"/>
      <c r="D17" s="312"/>
      <c r="E17" s="312"/>
      <c r="F17" s="311"/>
      <c r="G17" s="312"/>
      <c r="H17" s="311"/>
      <c r="I17" s="252"/>
    </row>
    <row r="18" spans="1:9" ht="14.25">
      <c r="A18" s="313">
        <v>7</v>
      </c>
      <c r="B18" s="313"/>
      <c r="C18" s="311"/>
      <c r="D18" s="312"/>
      <c r="E18" s="312"/>
      <c r="F18" s="311"/>
      <c r="G18" s="312"/>
      <c r="H18" s="311"/>
      <c r="I18" s="252"/>
    </row>
    <row r="19" spans="1:9" ht="14.25">
      <c r="A19" s="313">
        <v>8</v>
      </c>
      <c r="B19" s="313"/>
      <c r="C19" s="311"/>
      <c r="D19" s="312"/>
      <c r="E19" s="312"/>
      <c r="F19" s="311"/>
      <c r="G19" s="312"/>
      <c r="H19" s="311"/>
      <c r="I19" s="252"/>
    </row>
    <row r="20" spans="1:9" ht="14.25">
      <c r="A20" s="313">
        <v>9</v>
      </c>
      <c r="B20" s="19"/>
      <c r="C20" s="254"/>
      <c r="D20" s="254"/>
      <c r="E20" s="254"/>
      <c r="F20" s="254"/>
      <c r="G20" s="254"/>
      <c r="H20" s="254"/>
      <c r="I20" s="9"/>
    </row>
    <row r="21" spans="1:9" ht="14.25">
      <c r="A21" s="313">
        <v>10</v>
      </c>
      <c r="B21" s="19"/>
      <c r="C21" s="255"/>
      <c r="D21" s="255"/>
      <c r="E21" s="255"/>
      <c r="F21" s="255"/>
      <c r="G21" s="255"/>
      <c r="H21" s="255"/>
      <c r="I21" s="9"/>
    </row>
    <row r="22" spans="1:9" ht="14.25">
      <c r="A22" s="313">
        <v>11</v>
      </c>
      <c r="B22" s="19"/>
      <c r="C22" s="255"/>
      <c r="D22" s="255"/>
      <c r="E22" s="255"/>
      <c r="F22" s="255"/>
      <c r="G22" s="255"/>
      <c r="H22" s="255"/>
      <c r="I22" s="9"/>
    </row>
    <row r="23" spans="1:9" ht="12.75">
      <c r="A23" s="29" t="s">
        <v>15</v>
      </c>
      <c r="B23" s="9"/>
      <c r="C23" s="9"/>
      <c r="D23" s="9"/>
      <c r="E23" s="9"/>
      <c r="F23" s="9"/>
      <c r="G23" s="9"/>
      <c r="H23" s="9"/>
      <c r="I23" s="9"/>
    </row>
    <row r="27" spans="1:7" ht="12.75">
      <c r="A27" s="222"/>
      <c r="B27" s="222"/>
      <c r="C27" s="222"/>
      <c r="D27" s="222"/>
      <c r="G27" s="223"/>
    </row>
    <row r="28" spans="1:8" ht="15" customHeight="1">
      <c r="A28" s="222"/>
      <c r="B28" s="222"/>
      <c r="C28" s="222"/>
      <c r="D28" s="222"/>
      <c r="F28" s="236"/>
      <c r="G28" s="236"/>
      <c r="H28" s="236"/>
    </row>
    <row r="29" spans="1:9" ht="15" customHeight="1">
      <c r="A29" s="222"/>
      <c r="B29" s="222"/>
      <c r="C29" s="222"/>
      <c r="D29" s="222"/>
      <c r="F29" s="236"/>
      <c r="G29" s="560" t="s">
        <v>888</v>
      </c>
      <c r="H29" s="560"/>
      <c r="I29" s="560"/>
    </row>
    <row r="30" spans="1:9" ht="13.5">
      <c r="A30" s="222" t="s">
        <v>11</v>
      </c>
      <c r="C30" s="222"/>
      <c r="D30" s="222"/>
      <c r="G30" s="560" t="s">
        <v>889</v>
      </c>
      <c r="H30" s="560"/>
      <c r="I30" s="560"/>
    </row>
  </sheetData>
  <sheetProtection/>
  <mergeCells count="18">
    <mergeCell ref="G30:I30"/>
    <mergeCell ref="A7:A10"/>
    <mergeCell ref="G8:G10"/>
    <mergeCell ref="H7:H10"/>
    <mergeCell ref="B7:B10"/>
    <mergeCell ref="C7:C10"/>
    <mergeCell ref="E7:G7"/>
    <mergeCell ref="G29:I29"/>
    <mergeCell ref="H1:I1"/>
    <mergeCell ref="C5:H5"/>
    <mergeCell ref="D7:D10"/>
    <mergeCell ref="H6:I6"/>
    <mergeCell ref="C2:G2"/>
    <mergeCell ref="B3:G3"/>
    <mergeCell ref="I7:I10"/>
    <mergeCell ref="E8:E10"/>
    <mergeCell ref="F8:F10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8"/>
  <sheetViews>
    <sheetView view="pageBreakPreview" zoomScale="120" zoomScaleSheetLayoutView="120" zoomScalePageLayoutView="0" workbookViewId="0" topLeftCell="A1">
      <selection activeCell="H33" sqref="H33"/>
    </sheetView>
  </sheetViews>
  <sheetFormatPr defaultColWidth="9.140625" defaultRowHeight="12.75"/>
  <cols>
    <col min="2" max="2" width="10.140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5.75">
      <c r="A1" s="654" t="s">
        <v>0</v>
      </c>
      <c r="B1" s="654"/>
      <c r="C1" s="654"/>
      <c r="D1" s="654"/>
      <c r="E1" s="654"/>
      <c r="F1" s="654"/>
      <c r="G1" s="654"/>
      <c r="H1" s="654"/>
      <c r="I1" s="245"/>
      <c r="J1" s="319" t="s">
        <v>544</v>
      </c>
    </row>
    <row r="2" spans="1:10" ht="21.75">
      <c r="A2" s="655" t="s">
        <v>694</v>
      </c>
      <c r="B2" s="655"/>
      <c r="C2" s="655"/>
      <c r="D2" s="655"/>
      <c r="E2" s="655"/>
      <c r="F2" s="655"/>
      <c r="G2" s="655"/>
      <c r="H2" s="655"/>
      <c r="I2" s="655"/>
      <c r="J2" s="655"/>
    </row>
    <row r="3" spans="1:9" ht="14.25">
      <c r="A3" s="215"/>
      <c r="B3" s="215"/>
      <c r="C3" s="215"/>
      <c r="D3" s="215"/>
      <c r="E3" s="215"/>
      <c r="F3" s="215"/>
      <c r="G3" s="215"/>
      <c r="H3" s="215"/>
      <c r="I3" s="215"/>
    </row>
    <row r="4" spans="1:9" ht="15.75">
      <c r="A4" s="654" t="s">
        <v>543</v>
      </c>
      <c r="B4" s="654"/>
      <c r="C4" s="654"/>
      <c r="D4" s="654"/>
      <c r="E4" s="654"/>
      <c r="F4" s="654"/>
      <c r="G4" s="654"/>
      <c r="H4" s="654"/>
      <c r="I4" s="654"/>
    </row>
    <row r="5" spans="1:10" ht="14.25">
      <c r="A5" s="588" t="s">
        <v>911</v>
      </c>
      <c r="B5" s="588"/>
      <c r="C5" s="216"/>
      <c r="D5" s="216"/>
      <c r="E5" s="216"/>
      <c r="F5" s="216"/>
      <c r="G5" s="216"/>
      <c r="H5" s="216"/>
      <c r="I5" s="743" t="s">
        <v>773</v>
      </c>
      <c r="J5" s="743"/>
    </row>
    <row r="6" spans="1:10" ht="25.5" customHeight="1">
      <c r="A6" s="739" t="s">
        <v>2</v>
      </c>
      <c r="B6" s="739" t="s">
        <v>385</v>
      </c>
      <c r="C6" s="587" t="s">
        <v>386</v>
      </c>
      <c r="D6" s="587"/>
      <c r="E6" s="587"/>
      <c r="F6" s="740" t="s">
        <v>389</v>
      </c>
      <c r="G6" s="741"/>
      <c r="H6" s="741"/>
      <c r="I6" s="742"/>
      <c r="J6" s="744" t="s">
        <v>393</v>
      </c>
    </row>
    <row r="7" spans="1:10" ht="63" customHeight="1">
      <c r="A7" s="739"/>
      <c r="B7" s="739"/>
      <c r="C7" s="5" t="s">
        <v>96</v>
      </c>
      <c r="D7" s="5" t="s">
        <v>387</v>
      </c>
      <c r="E7" s="5" t="s">
        <v>388</v>
      </c>
      <c r="F7" s="248" t="s">
        <v>390</v>
      </c>
      <c r="G7" s="248" t="s">
        <v>391</v>
      </c>
      <c r="H7" s="248" t="s">
        <v>392</v>
      </c>
      <c r="I7" s="248" t="s">
        <v>43</v>
      </c>
      <c r="J7" s="745"/>
    </row>
    <row r="8" spans="1:10" ht="14.25">
      <c r="A8" s="219" t="s">
        <v>253</v>
      </c>
      <c r="B8" s="219" t="s">
        <v>254</v>
      </c>
      <c r="C8" s="219" t="s">
        <v>255</v>
      </c>
      <c r="D8" s="219" t="s">
        <v>256</v>
      </c>
      <c r="E8" s="219" t="s">
        <v>257</v>
      </c>
      <c r="F8" s="219" t="s">
        <v>260</v>
      </c>
      <c r="G8" s="219" t="s">
        <v>279</v>
      </c>
      <c r="H8" s="219" t="s">
        <v>280</v>
      </c>
      <c r="I8" s="219" t="s">
        <v>281</v>
      </c>
      <c r="J8" s="219" t="s">
        <v>309</v>
      </c>
    </row>
    <row r="9" spans="1:10" ht="14.25">
      <c r="A9" s="313">
        <v>1</v>
      </c>
      <c r="B9" s="9">
        <v>2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0</v>
      </c>
      <c r="I9" s="9">
        <v>0</v>
      </c>
      <c r="J9" s="18" t="s">
        <v>910</v>
      </c>
    </row>
    <row r="10" spans="1:10" ht="14.25">
      <c r="A10" s="313">
        <v>2</v>
      </c>
      <c r="B10" s="219"/>
      <c r="C10" s="219"/>
      <c r="D10" s="219"/>
      <c r="E10" s="219"/>
      <c r="F10" s="219"/>
      <c r="G10" s="219"/>
      <c r="H10" s="219"/>
      <c r="I10" s="219"/>
      <c r="J10" s="219"/>
    </row>
    <row r="11" spans="1:10" ht="14.25">
      <c r="A11" s="313">
        <v>3</v>
      </c>
      <c r="B11" s="219"/>
      <c r="C11" s="219"/>
      <c r="D11" s="219"/>
      <c r="E11" s="219"/>
      <c r="F11" s="219"/>
      <c r="G11" s="219"/>
      <c r="H11" s="219"/>
      <c r="I11" s="219"/>
      <c r="J11" s="219"/>
    </row>
    <row r="12" spans="1:10" ht="14.25">
      <c r="A12" s="313">
        <v>4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ht="14.25">
      <c r="A13" s="313">
        <v>5</v>
      </c>
      <c r="B13" s="219"/>
      <c r="C13" s="219"/>
      <c r="D13" s="219"/>
      <c r="E13" s="219"/>
      <c r="F13" s="219"/>
      <c r="G13" s="219"/>
      <c r="H13" s="219"/>
      <c r="I13" s="219"/>
      <c r="J13" s="219"/>
    </row>
    <row r="14" spans="1:10" ht="14.25">
      <c r="A14" s="313">
        <v>6</v>
      </c>
      <c r="B14" s="219"/>
      <c r="C14" s="219"/>
      <c r="D14" s="219"/>
      <c r="E14" s="219"/>
      <c r="F14" s="219"/>
      <c r="G14" s="219"/>
      <c r="H14" s="219"/>
      <c r="I14" s="219"/>
      <c r="J14" s="219"/>
    </row>
    <row r="15" spans="1:10" ht="14.25">
      <c r="A15" s="313">
        <v>7</v>
      </c>
      <c r="B15" s="219"/>
      <c r="C15" s="219"/>
      <c r="D15" s="219"/>
      <c r="E15" s="219"/>
      <c r="F15" s="219"/>
      <c r="G15" s="219"/>
      <c r="H15" s="219"/>
      <c r="I15" s="219"/>
      <c r="J15" s="219"/>
    </row>
    <row r="16" spans="1:10" ht="14.25">
      <c r="A16" s="313">
        <v>8</v>
      </c>
      <c r="B16" s="219"/>
      <c r="C16" s="219"/>
      <c r="D16" s="219"/>
      <c r="E16" s="219"/>
      <c r="F16" s="219"/>
      <c r="G16" s="219"/>
      <c r="H16" s="219"/>
      <c r="I16" s="219"/>
      <c r="J16" s="219"/>
    </row>
    <row r="17" spans="1:10" ht="14.25">
      <c r="A17" s="313">
        <v>9</v>
      </c>
      <c r="B17" s="219"/>
      <c r="C17" s="219"/>
      <c r="D17" s="219"/>
      <c r="E17" s="219"/>
      <c r="F17" s="219"/>
      <c r="G17" s="219"/>
      <c r="H17" s="219"/>
      <c r="I17" s="219"/>
      <c r="J17" s="219"/>
    </row>
    <row r="18" spans="1:10" ht="14.25">
      <c r="A18" s="313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4.25">
      <c r="A19" s="313">
        <v>11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29" t="s">
        <v>15</v>
      </c>
      <c r="B20" s="9"/>
      <c r="C20" s="9"/>
      <c r="D20" s="9"/>
      <c r="E20" s="9"/>
      <c r="F20" s="9"/>
      <c r="G20" s="9"/>
      <c r="H20" s="9"/>
      <c r="I20" s="9"/>
      <c r="J20" s="3" t="s">
        <v>910</v>
      </c>
    </row>
    <row r="25" spans="1:10" ht="12.75" customHeight="1">
      <c r="A25" s="222"/>
      <c r="B25" s="222"/>
      <c r="C25" s="222"/>
      <c r="D25" s="222"/>
      <c r="I25" s="236"/>
      <c r="J25" s="236"/>
    </row>
    <row r="26" spans="1:10" ht="12.75" customHeight="1">
      <c r="A26" s="222"/>
      <c r="B26" s="222"/>
      <c r="C26" s="222"/>
      <c r="D26" s="222"/>
      <c r="I26" s="236"/>
      <c r="J26" s="236"/>
    </row>
    <row r="27" spans="1:10" ht="12.75" customHeight="1">
      <c r="A27" s="222"/>
      <c r="B27" s="222"/>
      <c r="C27" s="222"/>
      <c r="D27" s="222"/>
      <c r="H27" s="560" t="s">
        <v>888</v>
      </c>
      <c r="I27" s="560"/>
      <c r="J27" s="560"/>
    </row>
    <row r="28" spans="1:10" ht="13.5">
      <c r="A28" s="222" t="s">
        <v>11</v>
      </c>
      <c r="C28" s="222"/>
      <c r="D28" s="222"/>
      <c r="H28" s="560" t="s">
        <v>889</v>
      </c>
      <c r="I28" s="560"/>
      <c r="J28" s="560"/>
    </row>
  </sheetData>
  <sheetProtection/>
  <mergeCells count="12">
    <mergeCell ref="J6:J7"/>
    <mergeCell ref="H27:J27"/>
    <mergeCell ref="H28:J28"/>
    <mergeCell ref="A1:H1"/>
    <mergeCell ref="A2:J2"/>
    <mergeCell ref="A4:I4"/>
    <mergeCell ref="A6:A7"/>
    <mergeCell ref="B6:B7"/>
    <mergeCell ref="C6:E6"/>
    <mergeCell ref="A5:B5"/>
    <mergeCell ref="F6:I6"/>
    <mergeCell ref="I5:J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view="pageBreakPreview" zoomScale="80" zoomScaleSheetLayoutView="80" zoomScalePageLayoutView="0" workbookViewId="0" topLeftCell="A1">
      <selection activeCell="H33" sqref="H33"/>
    </sheetView>
  </sheetViews>
  <sheetFormatPr defaultColWidth="9.140625" defaultRowHeight="12.75"/>
  <cols>
    <col min="1" max="1" width="5.28125" style="222" customWidth="1"/>
    <col min="2" max="2" width="8.57421875" style="222" customWidth="1"/>
    <col min="3" max="3" width="32.140625" style="222" customWidth="1"/>
    <col min="4" max="4" width="15.140625" style="222" customWidth="1"/>
    <col min="5" max="6" width="11.7109375" style="222" customWidth="1"/>
    <col min="7" max="7" width="13.7109375" style="222" customWidth="1"/>
    <col min="8" max="8" width="20.140625" style="222" customWidth="1"/>
    <col min="9" max="16384" width="9.140625" style="222" customWidth="1"/>
  </cols>
  <sheetData>
    <row r="1" spans="1:8" ht="12.75">
      <c r="A1" s="222" t="s">
        <v>10</v>
      </c>
      <c r="H1" s="237" t="s">
        <v>546</v>
      </c>
    </row>
    <row r="2" spans="1:8" s="226" customFormat="1" ht="15">
      <c r="A2" s="696" t="s">
        <v>0</v>
      </c>
      <c r="B2" s="696"/>
      <c r="C2" s="696"/>
      <c r="D2" s="696"/>
      <c r="E2" s="696"/>
      <c r="F2" s="696"/>
      <c r="G2" s="696"/>
      <c r="H2" s="696"/>
    </row>
    <row r="3" spans="1:8" s="226" customFormat="1" ht="20.25" customHeight="1">
      <c r="A3" s="697" t="s">
        <v>694</v>
      </c>
      <c r="B3" s="697"/>
      <c r="C3" s="697"/>
      <c r="D3" s="697"/>
      <c r="E3" s="697"/>
      <c r="F3" s="697"/>
      <c r="G3" s="697"/>
      <c r="H3" s="697"/>
    </row>
    <row r="5" spans="1:8" s="226" customFormat="1" ht="15">
      <c r="A5" s="754" t="s">
        <v>545</v>
      </c>
      <c r="B5" s="754"/>
      <c r="C5" s="754"/>
      <c r="D5" s="754"/>
      <c r="E5" s="754"/>
      <c r="F5" s="754"/>
      <c r="G5" s="754"/>
      <c r="H5" s="755"/>
    </row>
    <row r="7" spans="1:7" ht="12.75">
      <c r="A7" s="588" t="s">
        <v>911</v>
      </c>
      <c r="B7" s="588"/>
      <c r="C7" s="588"/>
      <c r="D7" s="228"/>
      <c r="E7" s="228"/>
      <c r="F7" s="228"/>
      <c r="G7" s="228"/>
    </row>
    <row r="9" spans="1:7" ht="13.5" customHeight="1">
      <c r="A9" s="238"/>
      <c r="B9" s="238"/>
      <c r="C9" s="238"/>
      <c r="D9" s="238"/>
      <c r="E9" s="238"/>
      <c r="F9" s="238"/>
      <c r="G9" s="238"/>
    </row>
    <row r="10" spans="1:8" s="229" customFormat="1" ht="12.75">
      <c r="A10" s="222"/>
      <c r="B10" s="222"/>
      <c r="C10" s="222"/>
      <c r="D10" s="222"/>
      <c r="E10" s="222"/>
      <c r="F10" s="222"/>
      <c r="G10" s="222"/>
      <c r="H10" s="133"/>
    </row>
    <row r="11" spans="1:8" s="229" customFormat="1" ht="39.75" customHeight="1">
      <c r="A11" s="230"/>
      <c r="B11" s="746" t="s">
        <v>273</v>
      </c>
      <c r="C11" s="746" t="s">
        <v>274</v>
      </c>
      <c r="D11" s="748" t="s">
        <v>275</v>
      </c>
      <c r="E11" s="749"/>
      <c r="F11" s="749"/>
      <c r="G11" s="750"/>
      <c r="H11" s="746" t="s">
        <v>74</v>
      </c>
    </row>
    <row r="12" spans="1:8" s="229" customFormat="1" ht="26.25">
      <c r="A12" s="231"/>
      <c r="B12" s="747"/>
      <c r="C12" s="747"/>
      <c r="D12" s="239" t="s">
        <v>276</v>
      </c>
      <c r="E12" s="239" t="s">
        <v>277</v>
      </c>
      <c r="F12" s="239" t="s">
        <v>278</v>
      </c>
      <c r="G12" s="239" t="s">
        <v>15</v>
      </c>
      <c r="H12" s="747"/>
    </row>
    <row r="13" spans="1:8" s="229" customFormat="1" ht="13.5">
      <c r="A13" s="231"/>
      <c r="B13" s="240" t="s">
        <v>253</v>
      </c>
      <c r="C13" s="240" t="s">
        <v>254</v>
      </c>
      <c r="D13" s="240" t="s">
        <v>255</v>
      </c>
      <c r="E13" s="240" t="s">
        <v>256</v>
      </c>
      <c r="F13" s="240" t="s">
        <v>257</v>
      </c>
      <c r="G13" s="240" t="s">
        <v>258</v>
      </c>
      <c r="H13" s="240" t="s">
        <v>259</v>
      </c>
    </row>
    <row r="14" spans="2:8" s="241" customFormat="1" ht="15" customHeight="1">
      <c r="B14" s="242" t="s">
        <v>25</v>
      </c>
      <c r="C14" s="751" t="s">
        <v>282</v>
      </c>
      <c r="D14" s="752"/>
      <c r="E14" s="752"/>
      <c r="F14" s="752"/>
      <c r="G14" s="752"/>
      <c r="H14" s="753"/>
    </row>
    <row r="15" spans="2:8" s="244" customFormat="1" ht="12.75">
      <c r="B15" s="243"/>
      <c r="C15" s="439" t="s">
        <v>900</v>
      </c>
      <c r="D15" s="440">
        <v>1</v>
      </c>
      <c r="E15" s="440">
        <v>1</v>
      </c>
      <c r="F15" s="440">
        <v>0</v>
      </c>
      <c r="G15" s="440">
        <v>2</v>
      </c>
      <c r="H15" s="439"/>
    </row>
    <row r="16" spans="1:8" ht="13.5">
      <c r="A16" s="234"/>
      <c r="B16" s="153"/>
      <c r="C16" s="441" t="s">
        <v>901</v>
      </c>
      <c r="D16" s="150">
        <v>1</v>
      </c>
      <c r="E16" s="150">
        <v>0</v>
      </c>
      <c r="F16" s="150">
        <v>1</v>
      </c>
      <c r="G16" s="150">
        <v>2</v>
      </c>
      <c r="H16" s="150"/>
    </row>
    <row r="17" spans="2:8" ht="12.75">
      <c r="B17" s="233"/>
      <c r="C17" s="441" t="s">
        <v>902</v>
      </c>
      <c r="D17" s="154">
        <v>1</v>
      </c>
      <c r="E17" s="154">
        <v>0</v>
      </c>
      <c r="F17" s="154">
        <v>0</v>
      </c>
      <c r="G17" s="154">
        <v>1</v>
      </c>
      <c r="H17" s="150"/>
    </row>
    <row r="18" spans="2:8" s="147" customFormat="1" ht="12.75">
      <c r="B18" s="153"/>
      <c r="C18" s="441" t="s">
        <v>903</v>
      </c>
      <c r="D18" s="150">
        <v>1</v>
      </c>
      <c r="E18" s="150">
        <v>0</v>
      </c>
      <c r="F18" s="150">
        <v>0</v>
      </c>
      <c r="G18" s="150">
        <v>1</v>
      </c>
      <c r="H18" s="150"/>
    </row>
    <row r="19" spans="2:8" s="147" customFormat="1" ht="12.75">
      <c r="B19" s="153"/>
      <c r="C19" s="441" t="s">
        <v>904</v>
      </c>
      <c r="D19" s="150">
        <v>1</v>
      </c>
      <c r="E19" s="150">
        <v>0</v>
      </c>
      <c r="F19" s="150">
        <v>0</v>
      </c>
      <c r="G19" s="150">
        <v>1</v>
      </c>
      <c r="H19" s="150"/>
    </row>
    <row r="20" spans="2:8" s="147" customFormat="1" ht="12.75">
      <c r="B20" s="153"/>
      <c r="C20" s="441" t="s">
        <v>905</v>
      </c>
      <c r="D20" s="150">
        <v>2</v>
      </c>
      <c r="E20" s="150">
        <v>1</v>
      </c>
      <c r="F20" s="150">
        <v>1</v>
      </c>
      <c r="G20" s="150">
        <v>4</v>
      </c>
      <c r="H20" s="150"/>
    </row>
    <row r="21" spans="2:8" s="147" customFormat="1" ht="21.75" customHeight="1">
      <c r="B21" s="242"/>
      <c r="C21" s="441" t="s">
        <v>906</v>
      </c>
      <c r="D21" s="150">
        <v>1</v>
      </c>
      <c r="E21" s="150">
        <v>1</v>
      </c>
      <c r="F21" s="150">
        <v>1</v>
      </c>
      <c r="G21" s="150">
        <v>3</v>
      </c>
      <c r="H21" s="150"/>
    </row>
    <row r="22" spans="1:8" s="147" customFormat="1" ht="12.75">
      <c r="A22" s="236" t="s">
        <v>272</v>
      </c>
      <c r="B22" s="235" t="s">
        <v>29</v>
      </c>
      <c r="C22" s="751" t="s">
        <v>456</v>
      </c>
      <c r="D22" s="752"/>
      <c r="E22" s="752"/>
      <c r="F22" s="752"/>
      <c r="G22" s="752"/>
      <c r="H22" s="753"/>
    </row>
    <row r="23" spans="2:8" ht="12.75">
      <c r="B23" s="153"/>
      <c r="C23" s="439" t="s">
        <v>907</v>
      </c>
      <c r="D23" s="442">
        <v>1</v>
      </c>
      <c r="E23" s="442">
        <v>0</v>
      </c>
      <c r="F23" s="442">
        <v>26</v>
      </c>
      <c r="G23" s="442">
        <v>27</v>
      </c>
      <c r="H23" s="150"/>
    </row>
    <row r="24" spans="2:8" ht="12.75">
      <c r="B24" s="153"/>
      <c r="C24" s="441" t="s">
        <v>908</v>
      </c>
      <c r="D24" s="150">
        <v>2</v>
      </c>
      <c r="E24" s="150">
        <v>0</v>
      </c>
      <c r="F24" s="150">
        <v>0</v>
      </c>
      <c r="G24" s="150">
        <v>2</v>
      </c>
      <c r="H24" s="150"/>
    </row>
    <row r="25" spans="2:8" ht="12.75">
      <c r="B25" s="153"/>
      <c r="C25" s="441" t="s">
        <v>909</v>
      </c>
      <c r="D25" s="150">
        <v>1</v>
      </c>
      <c r="E25" s="150">
        <v>0</v>
      </c>
      <c r="F25" s="150">
        <v>0</v>
      </c>
      <c r="G25" s="150">
        <v>1</v>
      </c>
      <c r="H25" s="150"/>
    </row>
    <row r="26" spans="2:8" ht="12.75">
      <c r="B26" s="229"/>
      <c r="C26" s="443"/>
      <c r="D26" s="229"/>
      <c r="E26" s="229"/>
      <c r="F26" s="229"/>
      <c r="G26" s="229"/>
      <c r="H26" s="229"/>
    </row>
    <row r="27" spans="2:8" ht="12.75">
      <c r="B27" s="229"/>
      <c r="C27" s="229"/>
      <c r="D27" s="229"/>
      <c r="E27" s="229"/>
      <c r="F27" s="229"/>
      <c r="G27" s="229"/>
      <c r="H27" s="229"/>
    </row>
    <row r="28" spans="4:7" ht="12.75" customHeight="1">
      <c r="D28" s="444"/>
      <c r="E28" s="444"/>
      <c r="F28" s="444"/>
      <c r="G28" s="444"/>
    </row>
    <row r="29" spans="4:7" ht="12.75" customHeight="1">
      <c r="D29" s="236"/>
      <c r="E29" s="236"/>
      <c r="F29" s="236"/>
      <c r="G29" s="236"/>
    </row>
    <row r="30" spans="4:8" ht="12.75" customHeight="1">
      <c r="D30" s="236"/>
      <c r="E30" s="236"/>
      <c r="F30" s="560" t="s">
        <v>888</v>
      </c>
      <c r="G30" s="560"/>
      <c r="H30" s="560"/>
    </row>
    <row r="31" spans="2:8" ht="13.5">
      <c r="B31" s="222" t="s">
        <v>11</v>
      </c>
      <c r="F31" s="560" t="s">
        <v>889</v>
      </c>
      <c r="G31" s="560"/>
      <c r="H31" s="560"/>
    </row>
  </sheetData>
  <sheetProtection/>
  <mergeCells count="12">
    <mergeCell ref="A7:C7"/>
    <mergeCell ref="A2:H2"/>
    <mergeCell ref="A3:H3"/>
    <mergeCell ref="A5:H5"/>
    <mergeCell ref="F31:H31"/>
    <mergeCell ref="B11:B12"/>
    <mergeCell ref="C11:C12"/>
    <mergeCell ref="D11:G11"/>
    <mergeCell ref="C22:H22"/>
    <mergeCell ref="F30:H30"/>
    <mergeCell ref="H11:H12"/>
    <mergeCell ref="C14:H1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8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17.421875" style="0" customWidth="1"/>
  </cols>
  <sheetData>
    <row r="1" spans="1:8" ht="15.75">
      <c r="A1" s="654" t="s">
        <v>0</v>
      </c>
      <c r="B1" s="654"/>
      <c r="C1" s="654"/>
      <c r="D1" s="654"/>
      <c r="E1" s="654"/>
      <c r="F1" s="654"/>
      <c r="H1" s="213" t="s">
        <v>637</v>
      </c>
    </row>
    <row r="2" spans="1:7" ht="21.75">
      <c r="A2" s="655" t="s">
        <v>694</v>
      </c>
      <c r="B2" s="655"/>
      <c r="C2" s="655"/>
      <c r="D2" s="655"/>
      <c r="E2" s="655"/>
      <c r="F2" s="655"/>
      <c r="G2" s="655"/>
    </row>
    <row r="3" spans="1:2" ht="14.25">
      <c r="A3" s="215"/>
      <c r="B3" s="215"/>
    </row>
    <row r="4" spans="1:7" ht="18" customHeight="1">
      <c r="A4" s="656" t="s">
        <v>638</v>
      </c>
      <c r="B4" s="656"/>
      <c r="C4" s="656"/>
      <c r="D4" s="656"/>
      <c r="E4" s="656"/>
      <c r="F4" s="656"/>
      <c r="G4" s="656"/>
    </row>
    <row r="5" spans="1:2" ht="12.75">
      <c r="A5" s="588" t="s">
        <v>911</v>
      </c>
      <c r="B5" s="588"/>
    </row>
    <row r="6" spans="1:8" ht="14.25">
      <c r="A6" s="216"/>
      <c r="B6" s="216"/>
      <c r="F6" s="657" t="s">
        <v>773</v>
      </c>
      <c r="G6" s="657"/>
      <c r="H6" s="657"/>
    </row>
    <row r="7" spans="1:8" ht="59.25" customHeight="1">
      <c r="A7" s="217" t="s">
        <v>2</v>
      </c>
      <c r="B7" s="324" t="s">
        <v>3</v>
      </c>
      <c r="C7" s="329" t="s">
        <v>639</v>
      </c>
      <c r="D7" s="329" t="s">
        <v>640</v>
      </c>
      <c r="E7" s="329" t="s">
        <v>641</v>
      </c>
      <c r="F7" s="329" t="s">
        <v>642</v>
      </c>
      <c r="G7" s="367" t="s">
        <v>696</v>
      </c>
      <c r="H7" s="309" t="s">
        <v>864</v>
      </c>
    </row>
    <row r="8" spans="1:8" s="213" customFormat="1" ht="14.25">
      <c r="A8" s="219" t="s">
        <v>253</v>
      </c>
      <c r="B8" s="219" t="s">
        <v>254</v>
      </c>
      <c r="C8" s="219" t="s">
        <v>255</v>
      </c>
      <c r="D8" s="219" t="s">
        <v>256</v>
      </c>
      <c r="E8" s="219" t="s">
        <v>257</v>
      </c>
      <c r="F8" s="219" t="s">
        <v>258</v>
      </c>
      <c r="G8" s="368" t="s">
        <v>259</v>
      </c>
      <c r="H8" s="252">
        <v>8</v>
      </c>
    </row>
    <row r="9" spans="1:8" s="213" customFormat="1" ht="14.25">
      <c r="A9" s="313">
        <v>1</v>
      </c>
      <c r="B9" s="19" t="s">
        <v>876</v>
      </c>
      <c r="C9" s="220">
        <v>291</v>
      </c>
      <c r="D9" s="19">
        <v>93</v>
      </c>
      <c r="E9" s="19">
        <v>64</v>
      </c>
      <c r="F9" s="19">
        <f>D9-E9</f>
        <v>29</v>
      </c>
      <c r="G9" s="19">
        <v>11</v>
      </c>
      <c r="H9" s="19"/>
    </row>
    <row r="10" spans="1:8" s="213" customFormat="1" ht="14.25">
      <c r="A10" s="313">
        <v>2</v>
      </c>
      <c r="B10" s="19" t="s">
        <v>877</v>
      </c>
      <c r="C10" s="220">
        <v>116</v>
      </c>
      <c r="D10" s="19">
        <v>86</v>
      </c>
      <c r="E10" s="19">
        <v>45</v>
      </c>
      <c r="F10" s="19">
        <f aca="true" t="shared" si="0" ref="F10:F19">D10-E10</f>
        <v>41</v>
      </c>
      <c r="G10" s="19">
        <v>10</v>
      </c>
      <c r="H10" s="19"/>
    </row>
    <row r="11" spans="1:8" s="213" customFormat="1" ht="14.25">
      <c r="A11" s="313">
        <v>3</v>
      </c>
      <c r="B11" s="19" t="s">
        <v>878</v>
      </c>
      <c r="C11" s="220">
        <v>183</v>
      </c>
      <c r="D11" s="19">
        <v>76</v>
      </c>
      <c r="E11" s="19">
        <v>39</v>
      </c>
      <c r="F11" s="19">
        <f t="shared" si="0"/>
        <v>37</v>
      </c>
      <c r="G11" s="19">
        <v>9</v>
      </c>
      <c r="H11" s="19"/>
    </row>
    <row r="12" spans="1:8" s="213" customFormat="1" ht="14.25">
      <c r="A12" s="313">
        <v>4</v>
      </c>
      <c r="B12" s="19" t="s">
        <v>879</v>
      </c>
      <c r="C12" s="220">
        <v>88</v>
      </c>
      <c r="D12" s="19">
        <v>43</v>
      </c>
      <c r="E12" s="19">
        <v>31</v>
      </c>
      <c r="F12" s="19">
        <f t="shared" si="0"/>
        <v>12</v>
      </c>
      <c r="G12" s="19">
        <v>7</v>
      </c>
      <c r="H12" s="19"/>
    </row>
    <row r="13" spans="1:8" s="213" customFormat="1" ht="14.25">
      <c r="A13" s="313">
        <v>5</v>
      </c>
      <c r="B13" s="19" t="s">
        <v>880</v>
      </c>
      <c r="C13" s="220">
        <v>224</v>
      </c>
      <c r="D13" s="19">
        <v>106</v>
      </c>
      <c r="E13" s="19">
        <v>50</v>
      </c>
      <c r="F13" s="19">
        <f t="shared" si="0"/>
        <v>56</v>
      </c>
      <c r="G13" s="19">
        <v>14</v>
      </c>
      <c r="H13" s="19"/>
    </row>
    <row r="14" spans="1:8" s="213" customFormat="1" ht="14.25">
      <c r="A14" s="313">
        <v>6</v>
      </c>
      <c r="B14" s="19" t="s">
        <v>881</v>
      </c>
      <c r="C14" s="220">
        <v>228</v>
      </c>
      <c r="D14" s="19">
        <v>118</v>
      </c>
      <c r="E14" s="19">
        <v>70</v>
      </c>
      <c r="F14" s="19">
        <f t="shared" si="0"/>
        <v>48</v>
      </c>
      <c r="G14" s="19">
        <v>16</v>
      </c>
      <c r="H14" s="19"/>
    </row>
    <row r="15" spans="1:8" s="213" customFormat="1" ht="14.25">
      <c r="A15" s="313">
        <v>7</v>
      </c>
      <c r="B15" s="19" t="s">
        <v>882</v>
      </c>
      <c r="C15" s="220">
        <v>131</v>
      </c>
      <c r="D15" s="19">
        <v>60</v>
      </c>
      <c r="E15" s="19">
        <v>56</v>
      </c>
      <c r="F15" s="19">
        <f t="shared" si="0"/>
        <v>4</v>
      </c>
      <c r="G15" s="19">
        <v>17</v>
      </c>
      <c r="H15" s="19"/>
    </row>
    <row r="16" spans="1:8" s="213" customFormat="1" ht="14.25">
      <c r="A16" s="313">
        <v>8</v>
      </c>
      <c r="B16" s="19" t="s">
        <v>883</v>
      </c>
      <c r="C16" s="220">
        <v>187</v>
      </c>
      <c r="D16" s="19">
        <v>89</v>
      </c>
      <c r="E16" s="19">
        <v>61</v>
      </c>
      <c r="F16" s="19">
        <v>24</v>
      </c>
      <c r="G16" s="19">
        <v>19</v>
      </c>
      <c r="H16" s="19"/>
    </row>
    <row r="17" spans="1:8" ht="14.25">
      <c r="A17" s="313">
        <v>9</v>
      </c>
      <c r="B17" s="19" t="s">
        <v>884</v>
      </c>
      <c r="C17" s="9">
        <v>205</v>
      </c>
      <c r="D17" s="19">
        <v>78</v>
      </c>
      <c r="E17" s="19">
        <v>64</v>
      </c>
      <c r="F17" s="19">
        <f t="shared" si="0"/>
        <v>14</v>
      </c>
      <c r="G17" s="19">
        <v>27</v>
      </c>
      <c r="H17" s="19"/>
    </row>
    <row r="18" spans="1:8" ht="14.25">
      <c r="A18" s="313">
        <v>10</v>
      </c>
      <c r="B18" s="19" t="s">
        <v>885</v>
      </c>
      <c r="C18" s="9">
        <v>165</v>
      </c>
      <c r="D18" s="19">
        <v>72</v>
      </c>
      <c r="E18" s="19">
        <v>70</v>
      </c>
      <c r="F18" s="19">
        <f t="shared" si="0"/>
        <v>2</v>
      </c>
      <c r="G18" s="19">
        <v>27</v>
      </c>
      <c r="H18" s="19"/>
    </row>
    <row r="19" spans="1:8" ht="14.25">
      <c r="A19" s="313">
        <v>11</v>
      </c>
      <c r="B19" s="19" t="s">
        <v>886</v>
      </c>
      <c r="C19" s="9">
        <v>237</v>
      </c>
      <c r="D19" s="19">
        <v>120</v>
      </c>
      <c r="E19" s="19">
        <v>87</v>
      </c>
      <c r="F19" s="19">
        <f t="shared" si="0"/>
        <v>33</v>
      </c>
      <c r="G19" s="19">
        <v>21</v>
      </c>
      <c r="H19" s="19"/>
    </row>
    <row r="20" spans="1:8" ht="12.75">
      <c r="A20" s="29" t="s">
        <v>15</v>
      </c>
      <c r="B20" s="9"/>
      <c r="C20" s="9">
        <f>SUM(C9:C19)</f>
        <v>2055</v>
      </c>
      <c r="D20" s="9">
        <f>SUM(D9:D19)</f>
        <v>941</v>
      </c>
      <c r="E20" s="9">
        <f>SUM(E9:E19)</f>
        <v>637</v>
      </c>
      <c r="F20" s="19">
        <f>SUM(F9:F19)</f>
        <v>300</v>
      </c>
      <c r="G20" s="9">
        <f>SUM(G9:G19)</f>
        <v>178</v>
      </c>
      <c r="H20" s="9"/>
    </row>
    <row r="21" ht="12.75">
      <c r="A21" s="221"/>
    </row>
    <row r="24" spans="1:9" ht="15" customHeight="1">
      <c r="A24" s="330"/>
      <c r="B24" s="330"/>
      <c r="C24" s="330"/>
      <c r="D24" s="330"/>
      <c r="E24" s="330"/>
      <c r="F24" s="438"/>
      <c r="G24" s="438"/>
      <c r="H24" s="331"/>
      <c r="I24" s="331"/>
    </row>
    <row r="25" spans="1:9" ht="15" customHeight="1">
      <c r="A25" s="330"/>
      <c r="B25" s="330"/>
      <c r="C25" s="330"/>
      <c r="D25" s="330"/>
      <c r="E25" s="330"/>
      <c r="F25" s="438"/>
      <c r="G25" s="438"/>
      <c r="H25" s="331"/>
      <c r="I25" s="331"/>
    </row>
    <row r="26" spans="1:9" ht="15" customHeight="1">
      <c r="A26" s="330"/>
      <c r="B26" s="330"/>
      <c r="C26" s="330"/>
      <c r="D26" s="330"/>
      <c r="E26" s="330"/>
      <c r="F26" s="560" t="s">
        <v>888</v>
      </c>
      <c r="G26" s="560"/>
      <c r="H26" s="560"/>
      <c r="I26" s="236"/>
    </row>
    <row r="27" spans="1:9" ht="13.5">
      <c r="A27" s="330" t="s">
        <v>11</v>
      </c>
      <c r="C27" s="330"/>
      <c r="D27" s="330"/>
      <c r="E27" s="330"/>
      <c r="F27" s="560" t="s">
        <v>889</v>
      </c>
      <c r="G27" s="560"/>
      <c r="H27" s="560"/>
      <c r="I27" s="330"/>
    </row>
    <row r="28" spans="1:13" ht="12.75">
      <c r="A28" s="330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</row>
  </sheetData>
  <sheetProtection/>
  <mergeCells count="7">
    <mergeCell ref="F27:H27"/>
    <mergeCell ref="A1:F1"/>
    <mergeCell ref="A2:G2"/>
    <mergeCell ref="A4:G4"/>
    <mergeCell ref="F6:H6"/>
    <mergeCell ref="F26:H26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8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15.7109375" style="0" customWidth="1"/>
    <col min="6" max="6" width="16.28125" style="0" customWidth="1"/>
    <col min="7" max="7" width="22.00390625" style="0" customWidth="1"/>
    <col min="8" max="8" width="17.421875" style="0" customWidth="1"/>
  </cols>
  <sheetData>
    <row r="1" spans="1:8" ht="15.75">
      <c r="A1" s="654" t="s">
        <v>0</v>
      </c>
      <c r="B1" s="654"/>
      <c r="C1" s="654"/>
      <c r="D1" s="654"/>
      <c r="E1" s="654"/>
      <c r="F1" s="654"/>
      <c r="H1" s="213" t="s">
        <v>865</v>
      </c>
    </row>
    <row r="2" spans="1:7" ht="21.75">
      <c r="A2" s="655" t="s">
        <v>694</v>
      </c>
      <c r="B2" s="655"/>
      <c r="C2" s="655"/>
      <c r="D2" s="655"/>
      <c r="E2" s="655"/>
      <c r="F2" s="655"/>
      <c r="G2" s="655"/>
    </row>
    <row r="3" spans="1:2" ht="14.25">
      <c r="A3" s="215"/>
      <c r="B3" s="215"/>
    </row>
    <row r="4" spans="1:7" ht="18" customHeight="1">
      <c r="A4" s="656" t="s">
        <v>866</v>
      </c>
      <c r="B4" s="656"/>
      <c r="C4" s="656"/>
      <c r="D4" s="656"/>
      <c r="E4" s="656"/>
      <c r="F4" s="656"/>
      <c r="G4" s="656"/>
    </row>
    <row r="5" spans="1:2" ht="12.75">
      <c r="A5" s="588" t="s">
        <v>911</v>
      </c>
      <c r="B5" s="588"/>
    </row>
    <row r="6" spans="1:8" ht="14.25">
      <c r="A6" s="216"/>
      <c r="B6" s="216"/>
      <c r="F6" s="657" t="s">
        <v>773</v>
      </c>
      <c r="G6" s="657"/>
      <c r="H6" s="657"/>
    </row>
    <row r="7" spans="1:8" ht="59.25" customHeight="1">
      <c r="A7" s="324" t="s">
        <v>2</v>
      </c>
      <c r="B7" s="324" t="s">
        <v>3</v>
      </c>
      <c r="C7" s="329" t="s">
        <v>867</v>
      </c>
      <c r="D7" s="329" t="s">
        <v>868</v>
      </c>
      <c r="E7" s="329" t="s">
        <v>869</v>
      </c>
      <c r="F7" s="329" t="s">
        <v>870</v>
      </c>
      <c r="G7" s="367" t="s">
        <v>871</v>
      </c>
      <c r="H7" s="309" t="s">
        <v>872</v>
      </c>
    </row>
    <row r="8" spans="1:8" s="213" customFormat="1" ht="14.25">
      <c r="A8" s="219" t="s">
        <v>253</v>
      </c>
      <c r="B8" s="219" t="s">
        <v>254</v>
      </c>
      <c r="C8" s="219" t="s">
        <v>255</v>
      </c>
      <c r="D8" s="219" t="s">
        <v>256</v>
      </c>
      <c r="E8" s="219" t="s">
        <v>257</v>
      </c>
      <c r="F8" s="219" t="s">
        <v>258</v>
      </c>
      <c r="G8" s="368" t="s">
        <v>259</v>
      </c>
      <c r="H8" s="252">
        <v>8</v>
      </c>
    </row>
    <row r="9" spans="1:11" s="213" customFormat="1" ht="14.25">
      <c r="A9" s="313">
        <v>1</v>
      </c>
      <c r="B9" s="19" t="s">
        <v>876</v>
      </c>
      <c r="C9" s="527">
        <v>857</v>
      </c>
      <c r="D9" s="219"/>
      <c r="E9" s="219"/>
      <c r="F9" s="219"/>
      <c r="G9" s="368"/>
      <c r="H9" s="252"/>
      <c r="I9" s="529"/>
      <c r="J9" s="529"/>
      <c r="K9" s="530"/>
    </row>
    <row r="10" spans="1:11" s="213" customFormat="1" ht="14.25">
      <c r="A10" s="313">
        <v>2</v>
      </c>
      <c r="B10" s="19" t="s">
        <v>877</v>
      </c>
      <c r="C10" s="527">
        <v>283</v>
      </c>
      <c r="D10" s="219"/>
      <c r="E10" s="219"/>
      <c r="F10" s="219"/>
      <c r="G10" s="368"/>
      <c r="H10" s="252"/>
      <c r="I10" s="529"/>
      <c r="J10" s="529"/>
      <c r="K10" s="530"/>
    </row>
    <row r="11" spans="1:11" s="213" customFormat="1" ht="14.25">
      <c r="A11" s="313">
        <v>3</v>
      </c>
      <c r="B11" s="19" t="s">
        <v>878</v>
      </c>
      <c r="C11" s="527">
        <v>401</v>
      </c>
      <c r="D11" s="219"/>
      <c r="E11" s="219"/>
      <c r="F11" s="219"/>
      <c r="G11" s="368"/>
      <c r="H11" s="252"/>
      <c r="I11" s="529"/>
      <c r="J11" s="529"/>
      <c r="K11" s="530"/>
    </row>
    <row r="12" spans="1:11" s="213" customFormat="1" ht="14.25">
      <c r="A12" s="313">
        <v>4</v>
      </c>
      <c r="B12" s="19" t="s">
        <v>879</v>
      </c>
      <c r="C12" s="527">
        <v>132</v>
      </c>
      <c r="D12" s="219"/>
      <c r="E12" s="219"/>
      <c r="F12" s="219"/>
      <c r="G12" s="368"/>
      <c r="H12" s="252"/>
      <c r="I12" s="529"/>
      <c r="J12" s="529"/>
      <c r="K12" s="530"/>
    </row>
    <row r="13" spans="1:11" s="213" customFormat="1" ht="14.25">
      <c r="A13" s="313">
        <v>5</v>
      </c>
      <c r="B13" s="19" t="s">
        <v>880</v>
      </c>
      <c r="C13" s="527">
        <v>493</v>
      </c>
      <c r="D13" s="219"/>
      <c r="E13" s="219"/>
      <c r="F13" s="219"/>
      <c r="G13" s="368"/>
      <c r="H13" s="252"/>
      <c r="I13" s="529"/>
      <c r="J13" s="529"/>
      <c r="K13" s="530"/>
    </row>
    <row r="14" spans="1:11" s="213" customFormat="1" ht="14.25">
      <c r="A14" s="313">
        <v>6</v>
      </c>
      <c r="B14" s="19" t="s">
        <v>881</v>
      </c>
      <c r="C14" s="527">
        <v>554</v>
      </c>
      <c r="D14" s="219"/>
      <c r="E14" s="219"/>
      <c r="F14" s="219"/>
      <c r="G14" s="368"/>
      <c r="H14" s="252"/>
      <c r="I14" s="529"/>
      <c r="J14" s="529"/>
      <c r="K14" s="530"/>
    </row>
    <row r="15" spans="1:11" s="213" customFormat="1" ht="14.25">
      <c r="A15" s="313">
        <v>7</v>
      </c>
      <c r="B15" s="19" t="s">
        <v>882</v>
      </c>
      <c r="C15" s="527">
        <v>298</v>
      </c>
      <c r="D15" s="219"/>
      <c r="E15" s="219"/>
      <c r="F15" s="219"/>
      <c r="G15" s="368"/>
      <c r="H15" s="252"/>
      <c r="I15" s="529"/>
      <c r="J15" s="529"/>
      <c r="K15" s="530"/>
    </row>
    <row r="16" spans="1:11" s="213" customFormat="1" ht="14.25">
      <c r="A16" s="313">
        <v>8</v>
      </c>
      <c r="B16" s="19" t="s">
        <v>883</v>
      </c>
      <c r="C16" s="527">
        <v>420</v>
      </c>
      <c r="D16" s="219"/>
      <c r="E16" s="219"/>
      <c r="F16" s="219"/>
      <c r="G16" s="368"/>
      <c r="H16" s="252"/>
      <c r="I16" s="529"/>
      <c r="J16" s="529"/>
      <c r="K16" s="530"/>
    </row>
    <row r="17" spans="1:11" ht="14.25">
      <c r="A17" s="313">
        <v>9</v>
      </c>
      <c r="B17" s="19" t="s">
        <v>884</v>
      </c>
      <c r="C17" s="525">
        <v>558</v>
      </c>
      <c r="D17" s="219"/>
      <c r="E17" s="220"/>
      <c r="F17" s="220"/>
      <c r="G17" s="369"/>
      <c r="H17" s="9"/>
      <c r="I17" s="529"/>
      <c r="J17" s="529"/>
      <c r="K17" s="530"/>
    </row>
    <row r="18" spans="1:11" ht="14.25">
      <c r="A18" s="313">
        <v>10</v>
      </c>
      <c r="B18" s="19" t="s">
        <v>885</v>
      </c>
      <c r="C18" s="525">
        <v>182</v>
      </c>
      <c r="D18" s="219"/>
      <c r="E18" s="220"/>
      <c r="F18" s="220"/>
      <c r="H18" s="9"/>
      <c r="I18" s="529"/>
      <c r="J18" s="529"/>
      <c r="K18" s="530"/>
    </row>
    <row r="19" spans="1:11" ht="14.25">
      <c r="A19" s="313">
        <v>11</v>
      </c>
      <c r="B19" s="19" t="s">
        <v>886</v>
      </c>
      <c r="C19" s="525">
        <v>517</v>
      </c>
      <c r="D19" s="219"/>
      <c r="E19" s="220"/>
      <c r="F19" s="220"/>
      <c r="G19" s="369"/>
      <c r="H19" s="9"/>
      <c r="I19" s="529"/>
      <c r="J19" s="529"/>
      <c r="K19" s="530"/>
    </row>
    <row r="20" spans="1:11" ht="14.25">
      <c r="A20" s="29" t="s">
        <v>15</v>
      </c>
      <c r="B20" s="9"/>
      <c r="C20" s="526">
        <v>4695</v>
      </c>
      <c r="D20" s="9"/>
      <c r="E20" s="9"/>
      <c r="F20" s="9"/>
      <c r="G20" s="70"/>
      <c r="H20" s="9"/>
      <c r="I20" s="531"/>
      <c r="J20" s="531"/>
      <c r="K20" s="530"/>
    </row>
    <row r="21" spans="1:11" ht="12.75">
      <c r="A21" s="221"/>
      <c r="I21" s="12"/>
      <c r="J21" s="12"/>
      <c r="K21" s="12"/>
    </row>
    <row r="22" spans="9:11" ht="14.25">
      <c r="I22" s="12"/>
      <c r="J22" s="12"/>
      <c r="K22" s="528"/>
    </row>
    <row r="24" spans="1:9" ht="15" customHeight="1">
      <c r="A24" s="330"/>
      <c r="B24" s="330"/>
      <c r="C24" s="330"/>
      <c r="D24" s="330"/>
      <c r="E24" s="330"/>
      <c r="F24" s="438"/>
      <c r="G24" s="438"/>
      <c r="H24" s="331"/>
      <c r="I24" s="331"/>
    </row>
    <row r="25" spans="1:9" ht="15" customHeight="1">
      <c r="A25" s="330"/>
      <c r="B25" s="330"/>
      <c r="C25" s="330"/>
      <c r="D25" s="330"/>
      <c r="E25" s="330"/>
      <c r="F25" s="438"/>
      <c r="G25" s="438"/>
      <c r="H25" s="331"/>
      <c r="I25" s="331"/>
    </row>
    <row r="26" spans="1:9" ht="15" customHeight="1">
      <c r="A26" s="330"/>
      <c r="B26" s="330"/>
      <c r="C26" s="330"/>
      <c r="D26" s="330"/>
      <c r="E26" s="330"/>
      <c r="F26" s="560" t="s">
        <v>888</v>
      </c>
      <c r="G26" s="560"/>
      <c r="H26" s="560"/>
      <c r="I26" s="236"/>
    </row>
    <row r="27" spans="1:9" ht="13.5">
      <c r="A27" s="330" t="s">
        <v>11</v>
      </c>
      <c r="C27" s="330"/>
      <c r="D27" s="330"/>
      <c r="E27" s="330"/>
      <c r="F27" s="560" t="s">
        <v>889</v>
      </c>
      <c r="G27" s="560"/>
      <c r="H27" s="560"/>
      <c r="I27" s="330"/>
    </row>
    <row r="28" spans="1:13" ht="12.75">
      <c r="A28" s="330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</row>
  </sheetData>
  <sheetProtection/>
  <mergeCells count="7">
    <mergeCell ref="A1:F1"/>
    <mergeCell ref="A2:G2"/>
    <mergeCell ref="A4:G4"/>
    <mergeCell ref="F6:H6"/>
    <mergeCell ref="F26:H26"/>
    <mergeCell ref="F27:H27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4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89"/>
      <c r="E1" s="589"/>
      <c r="H1" s="42"/>
      <c r="I1" s="664" t="s">
        <v>64</v>
      </c>
      <c r="J1" s="664"/>
    </row>
    <row r="2" spans="1:10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</row>
    <row r="4" ht="10.5" customHeight="1"/>
    <row r="5" spans="1:11" s="15" customFormat="1" ht="24.75" customHeight="1">
      <c r="A5" s="756" t="s">
        <v>428</v>
      </c>
      <c r="B5" s="756"/>
      <c r="C5" s="756"/>
      <c r="D5" s="756"/>
      <c r="E5" s="756"/>
      <c r="F5" s="756"/>
      <c r="G5" s="756"/>
      <c r="H5" s="756"/>
      <c r="I5" s="756"/>
      <c r="J5" s="756"/>
      <c r="K5" s="756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588" t="s">
        <v>911</v>
      </c>
      <c r="B7" s="588"/>
      <c r="E7" s="716"/>
      <c r="F7" s="716"/>
      <c r="G7" s="716"/>
      <c r="H7" s="716"/>
      <c r="I7" s="716" t="s">
        <v>775</v>
      </c>
      <c r="J7" s="716"/>
      <c r="K7" s="716"/>
    </row>
    <row r="8" spans="3:10" s="13" customFormat="1" ht="15" hidden="1">
      <c r="C8" s="666" t="s">
        <v>12</v>
      </c>
      <c r="D8" s="666"/>
      <c r="E8" s="666"/>
      <c r="F8" s="666"/>
      <c r="G8" s="666"/>
      <c r="H8" s="666"/>
      <c r="I8" s="666"/>
      <c r="J8" s="666"/>
    </row>
    <row r="9" spans="1:19" ht="44.25" customHeight="1">
      <c r="A9" s="662" t="s">
        <v>20</v>
      </c>
      <c r="B9" s="662" t="s">
        <v>54</v>
      </c>
      <c r="C9" s="596" t="s">
        <v>454</v>
      </c>
      <c r="D9" s="597"/>
      <c r="E9" s="596" t="s">
        <v>34</v>
      </c>
      <c r="F9" s="597"/>
      <c r="G9" s="596" t="s">
        <v>35</v>
      </c>
      <c r="H9" s="597"/>
      <c r="I9" s="587" t="s">
        <v>100</v>
      </c>
      <c r="J9" s="587"/>
      <c r="K9" s="662" t="s">
        <v>506</v>
      </c>
      <c r="R9" s="12"/>
      <c r="S9" s="12"/>
    </row>
    <row r="10" spans="1:11" s="14" customFormat="1" ht="42" customHeight="1">
      <c r="A10" s="663"/>
      <c r="B10" s="663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130</v>
      </c>
      <c r="K10" s="663"/>
    </row>
    <row r="11" spans="1:11" ht="12.75">
      <c r="A11" s="157">
        <v>1</v>
      </c>
      <c r="B11" s="157">
        <v>2</v>
      </c>
      <c r="C11" s="157">
        <v>3</v>
      </c>
      <c r="D11" s="157">
        <v>4</v>
      </c>
      <c r="E11" s="157">
        <v>5</v>
      </c>
      <c r="F11" s="157">
        <v>6</v>
      </c>
      <c r="G11" s="157">
        <v>7</v>
      </c>
      <c r="H11" s="157">
        <v>8</v>
      </c>
      <c r="I11" s="157">
        <v>9</v>
      </c>
      <c r="J11" s="157">
        <v>10</v>
      </c>
      <c r="K11" s="3">
        <v>11</v>
      </c>
    </row>
    <row r="12" spans="1:11" ht="15.75" customHeight="1">
      <c r="A12" s="8">
        <v>1</v>
      </c>
      <c r="B12" s="18" t="s">
        <v>367</v>
      </c>
      <c r="C12" s="9">
        <v>1752</v>
      </c>
      <c r="D12" s="9">
        <v>1051.44</v>
      </c>
      <c r="E12" s="9">
        <v>1752</v>
      </c>
      <c r="F12" s="9">
        <v>1051.44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 customHeight="1">
      <c r="A13" s="8">
        <v>2</v>
      </c>
      <c r="B13" s="18" t="s">
        <v>368</v>
      </c>
      <c r="C13" s="9">
        <v>3</v>
      </c>
      <c r="D13" s="9">
        <v>1.8</v>
      </c>
      <c r="E13" s="9">
        <v>3</v>
      </c>
      <c r="F13" s="9">
        <v>1.8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.75" customHeight="1">
      <c r="A14" s="8">
        <v>3</v>
      </c>
      <c r="B14" s="18" t="s">
        <v>369</v>
      </c>
      <c r="C14" s="9">
        <v>22</v>
      </c>
      <c r="D14" s="9">
        <v>13.2</v>
      </c>
      <c r="E14" s="9">
        <v>22</v>
      </c>
      <c r="F14" s="9">
        <v>13.2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 customHeight="1">
      <c r="A15" s="8">
        <v>4</v>
      </c>
      <c r="B15" s="18" t="s">
        <v>370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 customHeight="1">
      <c r="A16" s="8">
        <v>5</v>
      </c>
      <c r="B16" s="18" t="s">
        <v>371</v>
      </c>
      <c r="C16" s="9">
        <v>446</v>
      </c>
      <c r="D16" s="9">
        <v>1452.52</v>
      </c>
      <c r="E16" s="9">
        <v>446</v>
      </c>
      <c r="F16" s="9">
        <v>1452.52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 customHeight="1">
      <c r="A17" s="8">
        <v>6</v>
      </c>
      <c r="B17" s="18" t="s">
        <v>372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 customHeight="1">
      <c r="A18" s="8">
        <v>7</v>
      </c>
      <c r="B18" s="18" t="s">
        <v>373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s="12" customFormat="1" ht="15.75" customHeight="1">
      <c r="A19" s="8">
        <v>8</v>
      </c>
      <c r="B19" s="18" t="s">
        <v>244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s="12" customFormat="1" ht="15.75" customHeight="1">
      <c r="A20" s="8">
        <v>9</v>
      </c>
      <c r="B20" s="18" t="s">
        <v>348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s="12" customFormat="1" ht="15.75" customHeight="1">
      <c r="A21" s="8">
        <v>10</v>
      </c>
      <c r="B21" s="18" t="s">
        <v>505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s="12" customFormat="1" ht="15.75" customHeight="1">
      <c r="A22" s="8">
        <v>11</v>
      </c>
      <c r="B22" s="18" t="s">
        <v>466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s="12" customFormat="1" ht="15.75" customHeight="1">
      <c r="A23" s="8">
        <v>12</v>
      </c>
      <c r="B23" s="18" t="s">
        <v>504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s="12" customFormat="1" ht="15.75" customHeight="1">
      <c r="A24" s="8">
        <v>13</v>
      </c>
      <c r="B24" s="18" t="s">
        <v>682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s="12" customFormat="1" ht="15.75" customHeight="1">
      <c r="A25" s="3" t="s">
        <v>15</v>
      </c>
      <c r="B25" s="9"/>
      <c r="C25" s="29">
        <f aca="true" t="shared" si="0" ref="C25:K25">SUM(C12:C24)</f>
        <v>2223</v>
      </c>
      <c r="D25" s="29">
        <f t="shared" si="0"/>
        <v>2518.96</v>
      </c>
      <c r="E25" s="29">
        <f t="shared" si="0"/>
        <v>2223</v>
      </c>
      <c r="F25" s="29">
        <f t="shared" si="0"/>
        <v>2518.96</v>
      </c>
      <c r="G25" s="29">
        <f t="shared" si="0"/>
        <v>0</v>
      </c>
      <c r="H25" s="29">
        <f t="shared" si="0"/>
        <v>0</v>
      </c>
      <c r="I25" s="29">
        <f t="shared" si="0"/>
        <v>0</v>
      </c>
      <c r="J25" s="29">
        <f t="shared" si="0"/>
        <v>0</v>
      </c>
      <c r="K25" s="29">
        <f t="shared" si="0"/>
        <v>0</v>
      </c>
    </row>
    <row r="26" s="12" customFormat="1" ht="12.75">
      <c r="A26" s="10"/>
    </row>
    <row r="27" s="12" customFormat="1" ht="12.75">
      <c r="A27" s="10"/>
    </row>
    <row r="28" s="12" customFormat="1" ht="12.75">
      <c r="A28" s="10"/>
    </row>
    <row r="29" spans="2:16" s="15" customFormat="1" ht="13.5" customHeight="1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s="15" customFormat="1" ht="12.7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5" customFormat="1" ht="12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0" s="15" customFormat="1" ht="13.5">
      <c r="A32" s="14" t="s">
        <v>18</v>
      </c>
      <c r="B32" s="14"/>
      <c r="C32" s="14"/>
      <c r="D32" s="14"/>
      <c r="E32" s="14"/>
      <c r="F32" s="14"/>
      <c r="H32" s="560" t="s">
        <v>888</v>
      </c>
      <c r="I32" s="560"/>
      <c r="J32" s="560"/>
    </row>
    <row r="33" spans="1:10" s="15" customFormat="1" ht="13.5">
      <c r="A33" s="14"/>
      <c r="H33" s="560" t="s">
        <v>889</v>
      </c>
      <c r="I33" s="560"/>
      <c r="J33" s="560"/>
    </row>
    <row r="34" spans="1:10" ht="12.75">
      <c r="A34" s="667"/>
      <c r="B34" s="667"/>
      <c r="C34" s="667"/>
      <c r="D34" s="667"/>
      <c r="E34" s="667"/>
      <c r="F34" s="667"/>
      <c r="G34" s="667"/>
      <c r="H34" s="667"/>
      <c r="I34" s="667"/>
      <c r="J34" s="667"/>
    </row>
  </sheetData>
  <sheetProtection/>
  <mergeCells count="19">
    <mergeCell ref="A34:J34"/>
    <mergeCell ref="H32:J32"/>
    <mergeCell ref="H33:J33"/>
    <mergeCell ref="C8:J8"/>
    <mergeCell ref="A9:A10"/>
    <mergeCell ref="B9:B10"/>
    <mergeCell ref="C9:D9"/>
    <mergeCell ref="E9:F9"/>
    <mergeCell ref="G9:H9"/>
    <mergeCell ref="I9:J9"/>
    <mergeCell ref="K9:K10"/>
    <mergeCell ref="D1:E1"/>
    <mergeCell ref="I1:J1"/>
    <mergeCell ref="A2:J2"/>
    <mergeCell ref="A3:J3"/>
    <mergeCell ref="A5:K5"/>
    <mergeCell ref="A7:B7"/>
    <mergeCell ref="E7:H7"/>
    <mergeCell ref="I7:K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3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2" max="2" width="13.281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89"/>
      <c r="E1" s="589"/>
      <c r="H1" s="42"/>
      <c r="I1" s="664" t="s">
        <v>374</v>
      </c>
      <c r="J1" s="664"/>
    </row>
    <row r="2" spans="1:10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21">
      <c r="A3" s="585" t="s">
        <v>697</v>
      </c>
      <c r="B3" s="585"/>
      <c r="C3" s="585"/>
      <c r="D3" s="585"/>
      <c r="E3" s="585"/>
      <c r="F3" s="585"/>
      <c r="G3" s="585"/>
      <c r="H3" s="585"/>
      <c r="I3" s="585"/>
      <c r="J3" s="585"/>
    </row>
    <row r="4" ht="10.5" customHeight="1"/>
    <row r="5" spans="1:11" s="15" customFormat="1" ht="18.75" customHeight="1">
      <c r="A5" s="756" t="s">
        <v>429</v>
      </c>
      <c r="B5" s="756"/>
      <c r="C5" s="756"/>
      <c r="D5" s="756"/>
      <c r="E5" s="756"/>
      <c r="F5" s="756"/>
      <c r="G5" s="756"/>
      <c r="H5" s="756"/>
      <c r="I5" s="756"/>
      <c r="J5" s="756"/>
      <c r="K5" s="756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588" t="s">
        <v>911</v>
      </c>
      <c r="B7" s="588"/>
      <c r="E7" s="716"/>
      <c r="F7" s="716"/>
      <c r="G7" s="716"/>
      <c r="H7" s="716"/>
      <c r="I7" s="716" t="s">
        <v>775</v>
      </c>
      <c r="J7" s="716"/>
      <c r="K7" s="716"/>
    </row>
    <row r="8" spans="3:10" s="13" customFormat="1" ht="15" hidden="1">
      <c r="C8" s="666" t="s">
        <v>12</v>
      </c>
      <c r="D8" s="666"/>
      <c r="E8" s="666"/>
      <c r="F8" s="666"/>
      <c r="G8" s="666"/>
      <c r="H8" s="666"/>
      <c r="I8" s="666"/>
      <c r="J8" s="666"/>
    </row>
    <row r="9" spans="1:19" ht="30" customHeight="1">
      <c r="A9" s="662" t="s">
        <v>20</v>
      </c>
      <c r="B9" s="662" t="s">
        <v>33</v>
      </c>
      <c r="C9" s="596" t="s">
        <v>760</v>
      </c>
      <c r="D9" s="597"/>
      <c r="E9" s="596" t="s">
        <v>34</v>
      </c>
      <c r="F9" s="597"/>
      <c r="G9" s="596" t="s">
        <v>35</v>
      </c>
      <c r="H9" s="597"/>
      <c r="I9" s="587" t="s">
        <v>100</v>
      </c>
      <c r="J9" s="587"/>
      <c r="K9" s="662" t="s">
        <v>230</v>
      </c>
      <c r="R9" s="12"/>
      <c r="S9" s="12"/>
    </row>
    <row r="10" spans="1:11" s="14" customFormat="1" ht="42" customHeight="1">
      <c r="A10" s="663"/>
      <c r="B10" s="663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130</v>
      </c>
      <c r="K10" s="663"/>
    </row>
    <row r="11" spans="1:11" ht="12.75">
      <c r="A11" s="157">
        <v>1</v>
      </c>
      <c r="B11" s="157">
        <v>2</v>
      </c>
      <c r="C11" s="157">
        <v>3</v>
      </c>
      <c r="D11" s="157">
        <v>4</v>
      </c>
      <c r="E11" s="157">
        <v>5</v>
      </c>
      <c r="F11" s="157">
        <v>6</v>
      </c>
      <c r="G11" s="157">
        <v>7</v>
      </c>
      <c r="H11" s="157">
        <v>8</v>
      </c>
      <c r="I11" s="157">
        <v>9</v>
      </c>
      <c r="J11" s="157">
        <v>10</v>
      </c>
      <c r="K11" s="3">
        <v>11</v>
      </c>
    </row>
    <row r="12" spans="1:11" ht="12.75">
      <c r="A12" s="18">
        <v>1</v>
      </c>
      <c r="B12" s="436" t="s">
        <v>876</v>
      </c>
      <c r="C12" s="437">
        <v>268</v>
      </c>
      <c r="D12" s="437">
        <v>257.26</v>
      </c>
      <c r="E12" s="437">
        <v>268</v>
      </c>
      <c r="F12" s="437">
        <v>257.26</v>
      </c>
      <c r="G12" s="437">
        <v>0</v>
      </c>
      <c r="H12" s="437">
        <v>0</v>
      </c>
      <c r="I12" s="437">
        <v>0</v>
      </c>
      <c r="J12" s="437">
        <v>0</v>
      </c>
      <c r="K12" s="437">
        <v>0</v>
      </c>
    </row>
    <row r="13" spans="1:11" ht="12.75">
      <c r="A13" s="18">
        <v>2</v>
      </c>
      <c r="B13" s="436" t="s">
        <v>877</v>
      </c>
      <c r="C13" s="437">
        <v>118</v>
      </c>
      <c r="D13" s="437">
        <v>163.96</v>
      </c>
      <c r="E13" s="437">
        <v>118</v>
      </c>
      <c r="F13" s="437">
        <v>163.96</v>
      </c>
      <c r="G13" s="437">
        <v>0</v>
      </c>
      <c r="H13" s="437">
        <v>0</v>
      </c>
      <c r="I13" s="437">
        <v>0</v>
      </c>
      <c r="J13" s="437">
        <v>0</v>
      </c>
      <c r="K13" s="437">
        <v>0</v>
      </c>
    </row>
    <row r="14" spans="1:11" ht="12.75">
      <c r="A14" s="18">
        <v>3</v>
      </c>
      <c r="B14" s="436" t="s">
        <v>878</v>
      </c>
      <c r="C14" s="437">
        <v>200</v>
      </c>
      <c r="D14" s="437">
        <v>216.45</v>
      </c>
      <c r="E14" s="437">
        <v>200</v>
      </c>
      <c r="F14" s="437">
        <v>216.45</v>
      </c>
      <c r="G14" s="437">
        <v>0</v>
      </c>
      <c r="H14" s="437">
        <v>0</v>
      </c>
      <c r="I14" s="437">
        <v>0</v>
      </c>
      <c r="J14" s="437">
        <v>0</v>
      </c>
      <c r="K14" s="437">
        <v>0</v>
      </c>
    </row>
    <row r="15" spans="1:11" ht="12.75">
      <c r="A15" s="18">
        <v>4</v>
      </c>
      <c r="B15" s="436" t="s">
        <v>879</v>
      </c>
      <c r="C15" s="437">
        <v>99</v>
      </c>
      <c r="D15" s="437">
        <v>141.84</v>
      </c>
      <c r="E15" s="437">
        <v>99</v>
      </c>
      <c r="F15" s="437">
        <v>141.84</v>
      </c>
      <c r="G15" s="437">
        <v>0</v>
      </c>
      <c r="H15" s="437">
        <v>0</v>
      </c>
      <c r="I15" s="437">
        <v>0</v>
      </c>
      <c r="J15" s="437">
        <v>0</v>
      </c>
      <c r="K15" s="437">
        <v>0</v>
      </c>
    </row>
    <row r="16" spans="1:11" ht="12.75">
      <c r="A16" s="18">
        <v>5</v>
      </c>
      <c r="B16" s="436" t="s">
        <v>880</v>
      </c>
      <c r="C16" s="437">
        <v>304</v>
      </c>
      <c r="D16" s="437">
        <v>362.41</v>
      </c>
      <c r="E16" s="437">
        <v>304</v>
      </c>
      <c r="F16" s="437">
        <v>362.41</v>
      </c>
      <c r="G16" s="437">
        <v>0</v>
      </c>
      <c r="H16" s="437">
        <v>0</v>
      </c>
      <c r="I16" s="437">
        <v>0</v>
      </c>
      <c r="J16" s="437">
        <v>0</v>
      </c>
      <c r="K16" s="437">
        <v>0</v>
      </c>
    </row>
    <row r="17" spans="1:11" ht="12.75">
      <c r="A17" s="18">
        <v>6</v>
      </c>
      <c r="B17" s="436" t="s">
        <v>881</v>
      </c>
      <c r="C17" s="437">
        <v>255</v>
      </c>
      <c r="D17" s="437">
        <v>281.11</v>
      </c>
      <c r="E17" s="437">
        <v>255</v>
      </c>
      <c r="F17" s="437">
        <v>281.11</v>
      </c>
      <c r="G17" s="437">
        <v>0</v>
      </c>
      <c r="H17" s="437">
        <v>0</v>
      </c>
      <c r="I17" s="437">
        <v>0</v>
      </c>
      <c r="J17" s="437">
        <v>0</v>
      </c>
      <c r="K17" s="437">
        <v>0</v>
      </c>
    </row>
    <row r="18" spans="1:11" ht="12.75">
      <c r="A18" s="18">
        <v>7</v>
      </c>
      <c r="B18" s="436" t="s">
        <v>882</v>
      </c>
      <c r="C18" s="437">
        <v>123</v>
      </c>
      <c r="D18" s="437">
        <v>111.83</v>
      </c>
      <c r="E18" s="437">
        <v>123</v>
      </c>
      <c r="F18" s="437">
        <v>111.83</v>
      </c>
      <c r="G18" s="437">
        <v>0</v>
      </c>
      <c r="H18" s="437">
        <v>0</v>
      </c>
      <c r="I18" s="437">
        <v>0</v>
      </c>
      <c r="J18" s="437">
        <v>0</v>
      </c>
      <c r="K18" s="437">
        <v>0</v>
      </c>
    </row>
    <row r="19" spans="1:11" ht="12.75">
      <c r="A19" s="18">
        <v>8</v>
      </c>
      <c r="B19" s="9" t="s">
        <v>883</v>
      </c>
      <c r="C19" s="9">
        <v>224</v>
      </c>
      <c r="D19" s="9">
        <v>295.18</v>
      </c>
      <c r="E19" s="9">
        <v>224</v>
      </c>
      <c r="F19" s="9">
        <v>295.18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2.75">
      <c r="A20" s="18">
        <v>9</v>
      </c>
      <c r="B20" s="9" t="s">
        <v>884</v>
      </c>
      <c r="C20" s="9">
        <v>226</v>
      </c>
      <c r="D20" s="9">
        <v>249.38</v>
      </c>
      <c r="E20" s="9">
        <v>226</v>
      </c>
      <c r="F20" s="9">
        <v>249.38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2.75">
      <c r="A21" s="18">
        <v>10</v>
      </c>
      <c r="B21" s="9" t="s">
        <v>885</v>
      </c>
      <c r="C21" s="9">
        <v>161</v>
      </c>
      <c r="D21" s="9">
        <v>169.75</v>
      </c>
      <c r="E21" s="9">
        <v>161</v>
      </c>
      <c r="F21" s="9">
        <v>169.75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2.75">
      <c r="A22" s="18">
        <v>11</v>
      </c>
      <c r="B22" s="9" t="s">
        <v>886</v>
      </c>
      <c r="C22" s="9">
        <v>245</v>
      </c>
      <c r="D22" s="9">
        <v>269.71</v>
      </c>
      <c r="E22" s="9">
        <v>245</v>
      </c>
      <c r="F22" s="9">
        <v>269.71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2.75">
      <c r="A23" s="562" t="s">
        <v>15</v>
      </c>
      <c r="B23" s="563"/>
      <c r="C23" s="29">
        <v>2223</v>
      </c>
      <c r="D23" s="29">
        <v>2518.88</v>
      </c>
      <c r="E23" s="29">
        <v>2223</v>
      </c>
      <c r="F23" s="29">
        <v>2518.88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</row>
    <row r="24" s="12" customFormat="1" ht="12.75">
      <c r="A24" s="10" t="s">
        <v>37</v>
      </c>
    </row>
    <row r="25" s="12" customFormat="1" ht="12.75">
      <c r="A25" s="10"/>
    </row>
    <row r="26" s="12" customFormat="1" ht="12.75">
      <c r="A26" s="10"/>
    </row>
    <row r="27" s="12" customFormat="1" ht="12.75">
      <c r="A27" s="10"/>
    </row>
    <row r="28" spans="2:16" s="15" customFormat="1" ht="13.5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1:16" s="15" customFormat="1" ht="12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s="15" customFormat="1" ht="12.7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0" s="15" customFormat="1" ht="13.5">
      <c r="A31" s="14" t="s">
        <v>18</v>
      </c>
      <c r="B31" s="14"/>
      <c r="C31" s="14"/>
      <c r="D31" s="14"/>
      <c r="E31" s="14"/>
      <c r="F31" s="14"/>
      <c r="H31" s="560" t="s">
        <v>888</v>
      </c>
      <c r="I31" s="560"/>
      <c r="J31" s="560"/>
    </row>
    <row r="32" spans="1:10" s="15" customFormat="1" ht="13.5">
      <c r="A32" s="14"/>
      <c r="H32" s="560" t="s">
        <v>889</v>
      </c>
      <c r="I32" s="560"/>
      <c r="J32" s="560"/>
    </row>
    <row r="33" spans="1:10" ht="12.75">
      <c r="A33" s="667"/>
      <c r="B33" s="667"/>
      <c r="C33" s="667"/>
      <c r="D33" s="667"/>
      <c r="E33" s="667"/>
      <c r="F33" s="667"/>
      <c r="G33" s="667"/>
      <c r="H33" s="667"/>
      <c r="I33" s="667"/>
      <c r="J33" s="667"/>
    </row>
  </sheetData>
  <sheetProtection/>
  <mergeCells count="20">
    <mergeCell ref="I1:J1"/>
    <mergeCell ref="G9:H9"/>
    <mergeCell ref="I9:J9"/>
    <mergeCell ref="D1:E1"/>
    <mergeCell ref="A9:A10"/>
    <mergeCell ref="A23:B23"/>
    <mergeCell ref="A33:J33"/>
    <mergeCell ref="E9:F9"/>
    <mergeCell ref="C9:D9"/>
    <mergeCell ref="A2:J2"/>
    <mergeCell ref="H31:J31"/>
    <mergeCell ref="H32:J32"/>
    <mergeCell ref="K9:K10"/>
    <mergeCell ref="C8:J8"/>
    <mergeCell ref="E7:H7"/>
    <mergeCell ref="A3:J3"/>
    <mergeCell ref="I7:K7"/>
    <mergeCell ref="A7:B7"/>
    <mergeCell ref="A5:K5"/>
    <mergeCell ref="B9:B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2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589"/>
      <c r="E1" s="589"/>
      <c r="H1" s="42"/>
      <c r="J1" s="664" t="s">
        <v>65</v>
      </c>
      <c r="K1" s="664"/>
    </row>
    <row r="2" spans="1:10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17.25">
      <c r="A3" s="695" t="s">
        <v>694</v>
      </c>
      <c r="B3" s="695"/>
      <c r="C3" s="695"/>
      <c r="D3" s="695"/>
      <c r="E3" s="695"/>
      <c r="F3" s="695"/>
      <c r="G3" s="695"/>
      <c r="H3" s="695"/>
      <c r="I3" s="695"/>
      <c r="J3" s="695"/>
    </row>
    <row r="4" ht="10.5" customHeight="1"/>
    <row r="5" spans="1:12" s="15" customFormat="1" ht="15.75" customHeight="1">
      <c r="A5" s="757" t="s">
        <v>430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588" t="s">
        <v>911</v>
      </c>
      <c r="B7" s="588"/>
      <c r="I7" s="716" t="s">
        <v>775</v>
      </c>
      <c r="J7" s="716"/>
      <c r="K7" s="716"/>
    </row>
    <row r="8" spans="3:10" s="13" customFormat="1" ht="15" hidden="1">
      <c r="C8" s="666" t="s">
        <v>12</v>
      </c>
      <c r="D8" s="666"/>
      <c r="E8" s="666"/>
      <c r="F8" s="666"/>
      <c r="G8" s="666"/>
      <c r="H8" s="666"/>
      <c r="I8" s="666"/>
      <c r="J8" s="666"/>
    </row>
    <row r="9" spans="1:19" ht="30" customHeight="1">
      <c r="A9" s="662" t="s">
        <v>20</v>
      </c>
      <c r="B9" s="662" t="s">
        <v>33</v>
      </c>
      <c r="C9" s="596" t="s">
        <v>761</v>
      </c>
      <c r="D9" s="597"/>
      <c r="E9" s="596" t="s">
        <v>469</v>
      </c>
      <c r="F9" s="597"/>
      <c r="G9" s="596" t="s">
        <v>35</v>
      </c>
      <c r="H9" s="597"/>
      <c r="I9" s="587" t="s">
        <v>100</v>
      </c>
      <c r="J9" s="587"/>
      <c r="K9" s="662" t="s">
        <v>507</v>
      </c>
      <c r="R9" s="12"/>
      <c r="S9" s="12"/>
    </row>
    <row r="10" spans="1:11" s="14" customFormat="1" ht="46.5" customHeight="1">
      <c r="A10" s="663"/>
      <c r="B10" s="663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130</v>
      </c>
      <c r="K10" s="663"/>
    </row>
    <row r="11" spans="1:11" ht="12.75">
      <c r="A11" s="157">
        <v>1</v>
      </c>
      <c r="B11" s="157">
        <v>2</v>
      </c>
      <c r="C11" s="157">
        <v>3</v>
      </c>
      <c r="D11" s="157">
        <v>4</v>
      </c>
      <c r="E11" s="157">
        <v>5</v>
      </c>
      <c r="F11" s="157">
        <v>6</v>
      </c>
      <c r="G11" s="157">
        <v>7</v>
      </c>
      <c r="H11" s="157">
        <v>8</v>
      </c>
      <c r="I11" s="157">
        <v>9</v>
      </c>
      <c r="J11" s="157">
        <v>10</v>
      </c>
      <c r="K11" s="157">
        <v>11</v>
      </c>
    </row>
    <row r="12" spans="1:11" ht="12.75">
      <c r="A12" s="8">
        <v>1</v>
      </c>
      <c r="B12" s="681" t="s">
        <v>887</v>
      </c>
      <c r="C12" s="759"/>
      <c r="D12" s="759"/>
      <c r="E12" s="759"/>
      <c r="F12" s="759"/>
      <c r="G12" s="759"/>
      <c r="H12" s="759"/>
      <c r="I12" s="759"/>
      <c r="J12" s="759"/>
      <c r="K12" s="760"/>
    </row>
    <row r="13" spans="1:11" ht="12.75">
      <c r="A13" s="8">
        <v>2</v>
      </c>
      <c r="B13" s="761"/>
      <c r="C13" s="762"/>
      <c r="D13" s="762"/>
      <c r="E13" s="762"/>
      <c r="F13" s="762"/>
      <c r="G13" s="762"/>
      <c r="H13" s="762"/>
      <c r="I13" s="762"/>
      <c r="J13" s="762"/>
      <c r="K13" s="763"/>
    </row>
    <row r="14" spans="1:11" ht="12.75">
      <c r="A14" s="8">
        <v>3</v>
      </c>
      <c r="B14" s="761"/>
      <c r="C14" s="762"/>
      <c r="D14" s="762"/>
      <c r="E14" s="762"/>
      <c r="F14" s="762"/>
      <c r="G14" s="762"/>
      <c r="H14" s="762"/>
      <c r="I14" s="762"/>
      <c r="J14" s="762"/>
      <c r="K14" s="763"/>
    </row>
    <row r="15" spans="1:11" ht="12.75">
      <c r="A15" s="8">
        <v>4</v>
      </c>
      <c r="B15" s="761"/>
      <c r="C15" s="762"/>
      <c r="D15" s="762"/>
      <c r="E15" s="762"/>
      <c r="F15" s="762"/>
      <c r="G15" s="762"/>
      <c r="H15" s="762"/>
      <c r="I15" s="762"/>
      <c r="J15" s="762"/>
      <c r="K15" s="763"/>
    </row>
    <row r="16" spans="1:11" ht="12.75">
      <c r="A16" s="8">
        <v>5</v>
      </c>
      <c r="B16" s="761"/>
      <c r="C16" s="762"/>
      <c r="D16" s="762"/>
      <c r="E16" s="762"/>
      <c r="F16" s="762"/>
      <c r="G16" s="762"/>
      <c r="H16" s="762"/>
      <c r="I16" s="762"/>
      <c r="J16" s="762"/>
      <c r="K16" s="763"/>
    </row>
    <row r="17" spans="1:11" ht="12.75">
      <c r="A17" s="8">
        <v>6</v>
      </c>
      <c r="B17" s="761"/>
      <c r="C17" s="762"/>
      <c r="D17" s="762"/>
      <c r="E17" s="762"/>
      <c r="F17" s="762"/>
      <c r="G17" s="762"/>
      <c r="H17" s="762"/>
      <c r="I17" s="762"/>
      <c r="J17" s="762"/>
      <c r="K17" s="763"/>
    </row>
    <row r="18" spans="1:11" ht="12.75">
      <c r="A18" s="8">
        <v>7</v>
      </c>
      <c r="B18" s="761"/>
      <c r="C18" s="762"/>
      <c r="D18" s="762"/>
      <c r="E18" s="762"/>
      <c r="F18" s="762"/>
      <c r="G18" s="762"/>
      <c r="H18" s="762"/>
      <c r="I18" s="762"/>
      <c r="J18" s="762"/>
      <c r="K18" s="763"/>
    </row>
    <row r="19" spans="1:11" ht="12.75">
      <c r="A19" s="8">
        <v>8</v>
      </c>
      <c r="B19" s="761"/>
      <c r="C19" s="762"/>
      <c r="D19" s="762"/>
      <c r="E19" s="762"/>
      <c r="F19" s="762"/>
      <c r="G19" s="762"/>
      <c r="H19" s="762"/>
      <c r="I19" s="762"/>
      <c r="J19" s="762"/>
      <c r="K19" s="763"/>
    </row>
    <row r="20" spans="1:11" ht="12.75">
      <c r="A20" s="8">
        <v>9</v>
      </c>
      <c r="B20" s="761"/>
      <c r="C20" s="762"/>
      <c r="D20" s="762"/>
      <c r="E20" s="762"/>
      <c r="F20" s="762"/>
      <c r="G20" s="762"/>
      <c r="H20" s="762"/>
      <c r="I20" s="762"/>
      <c r="J20" s="762"/>
      <c r="K20" s="763"/>
    </row>
    <row r="21" spans="1:11" ht="12.75">
      <c r="A21" s="8">
        <v>10</v>
      </c>
      <c r="B21" s="761"/>
      <c r="C21" s="762"/>
      <c r="D21" s="762"/>
      <c r="E21" s="762"/>
      <c r="F21" s="762"/>
      <c r="G21" s="762"/>
      <c r="H21" s="762"/>
      <c r="I21" s="762"/>
      <c r="J21" s="762"/>
      <c r="K21" s="763"/>
    </row>
    <row r="22" spans="1:11" ht="12.75">
      <c r="A22" s="8">
        <v>11</v>
      </c>
      <c r="B22" s="764"/>
      <c r="C22" s="765"/>
      <c r="D22" s="765"/>
      <c r="E22" s="765"/>
      <c r="F22" s="765"/>
      <c r="G22" s="765"/>
      <c r="H22" s="765"/>
      <c r="I22" s="765"/>
      <c r="J22" s="765"/>
      <c r="K22" s="766"/>
    </row>
    <row r="23" spans="1:11" s="12" customFormat="1" ht="12.75">
      <c r="A23" s="3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="12" customFormat="1" ht="12.75"/>
    <row r="25" s="12" customFormat="1" ht="12.75">
      <c r="A25" s="10" t="s">
        <v>37</v>
      </c>
    </row>
    <row r="26" spans="3:6" ht="15.75" customHeight="1">
      <c r="C26" s="758"/>
      <c r="D26" s="758"/>
      <c r="E26" s="758"/>
      <c r="F26" s="758"/>
    </row>
    <row r="27" spans="2:16" s="15" customFormat="1" ht="13.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s="15" customFormat="1" ht="12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1:16" s="15" customFormat="1" ht="12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0" s="15" customFormat="1" ht="13.5">
      <c r="A30" s="14" t="s">
        <v>18</v>
      </c>
      <c r="B30" s="14"/>
      <c r="C30" s="14"/>
      <c r="D30" s="14"/>
      <c r="E30" s="14"/>
      <c r="F30" s="14"/>
      <c r="G30" s="560" t="s">
        <v>888</v>
      </c>
      <c r="H30" s="560"/>
      <c r="I30" s="560"/>
      <c r="J30" s="560"/>
    </row>
    <row r="31" spans="1:10" s="15" customFormat="1" ht="13.5">
      <c r="A31" s="14"/>
      <c r="G31" s="560" t="s">
        <v>889</v>
      </c>
      <c r="H31" s="560"/>
      <c r="I31" s="560"/>
      <c r="J31" s="560"/>
    </row>
    <row r="32" spans="1:10" ht="12.75">
      <c r="A32" s="667"/>
      <c r="B32" s="667"/>
      <c r="C32" s="667"/>
      <c r="D32" s="667"/>
      <c r="E32" s="667"/>
      <c r="F32" s="667"/>
      <c r="G32" s="667"/>
      <c r="H32" s="667"/>
      <c r="I32" s="667"/>
      <c r="J32" s="667"/>
    </row>
  </sheetData>
  <sheetProtection/>
  <mergeCells count="20">
    <mergeCell ref="G30:J30"/>
    <mergeCell ref="G31:J31"/>
    <mergeCell ref="A32:J32"/>
    <mergeCell ref="K9:K10"/>
    <mergeCell ref="C26:F26"/>
    <mergeCell ref="A7:B7"/>
    <mergeCell ref="G9:H9"/>
    <mergeCell ref="B9:B10"/>
    <mergeCell ref="E9:F9"/>
    <mergeCell ref="B12:K22"/>
    <mergeCell ref="J1:K1"/>
    <mergeCell ref="I9:J9"/>
    <mergeCell ref="D1:E1"/>
    <mergeCell ref="A2:J2"/>
    <mergeCell ref="A3:J3"/>
    <mergeCell ref="A5:L5"/>
    <mergeCell ref="A9:A10"/>
    <mergeCell ref="I7:K7"/>
    <mergeCell ref="C8:J8"/>
    <mergeCell ref="C9:D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2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589"/>
      <c r="E1" s="589"/>
      <c r="H1" s="42"/>
      <c r="J1" s="664" t="s">
        <v>470</v>
      </c>
      <c r="K1" s="664"/>
    </row>
    <row r="2" spans="1:10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17.25">
      <c r="A3" s="695" t="s">
        <v>694</v>
      </c>
      <c r="B3" s="695"/>
      <c r="C3" s="695"/>
      <c r="D3" s="695"/>
      <c r="E3" s="695"/>
      <c r="F3" s="695"/>
      <c r="G3" s="695"/>
      <c r="H3" s="695"/>
      <c r="I3" s="695"/>
      <c r="J3" s="695"/>
    </row>
    <row r="4" ht="10.5" customHeight="1"/>
    <row r="5" spans="1:12" s="15" customFormat="1" ht="15.75" customHeight="1">
      <c r="A5" s="767" t="s">
        <v>480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588" t="s">
        <v>911</v>
      </c>
      <c r="B7" s="588"/>
      <c r="I7" s="716" t="s">
        <v>776</v>
      </c>
      <c r="J7" s="716"/>
      <c r="K7" s="716"/>
    </row>
    <row r="8" spans="3:10" s="13" customFormat="1" ht="15" hidden="1">
      <c r="C8" s="666" t="s">
        <v>12</v>
      </c>
      <c r="D8" s="666"/>
      <c r="E8" s="666"/>
      <c r="F8" s="666"/>
      <c r="G8" s="666"/>
      <c r="H8" s="666"/>
      <c r="I8" s="666"/>
      <c r="J8" s="666"/>
    </row>
    <row r="9" spans="1:19" ht="31.5" customHeight="1">
      <c r="A9" s="662" t="s">
        <v>20</v>
      </c>
      <c r="B9" s="662" t="s">
        <v>33</v>
      </c>
      <c r="C9" s="596" t="s">
        <v>762</v>
      </c>
      <c r="D9" s="597"/>
      <c r="E9" s="596" t="s">
        <v>469</v>
      </c>
      <c r="F9" s="597"/>
      <c r="G9" s="596" t="s">
        <v>35</v>
      </c>
      <c r="H9" s="597"/>
      <c r="I9" s="587" t="s">
        <v>100</v>
      </c>
      <c r="J9" s="587"/>
      <c r="K9" s="662" t="s">
        <v>507</v>
      </c>
      <c r="R9" s="12"/>
      <c r="S9" s="12"/>
    </row>
    <row r="10" spans="1:11" s="14" customFormat="1" ht="46.5" customHeight="1">
      <c r="A10" s="663"/>
      <c r="B10" s="663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130</v>
      </c>
      <c r="K10" s="663"/>
    </row>
    <row r="11" spans="1:11" ht="12.75">
      <c r="A11" s="301">
        <v>1</v>
      </c>
      <c r="B11" s="301">
        <v>2</v>
      </c>
      <c r="C11" s="301">
        <v>3</v>
      </c>
      <c r="D11" s="301">
        <v>4</v>
      </c>
      <c r="E11" s="301">
        <v>5</v>
      </c>
      <c r="F11" s="301">
        <v>6</v>
      </c>
      <c r="G11" s="301">
        <v>7</v>
      </c>
      <c r="H11" s="301">
        <v>8</v>
      </c>
      <c r="I11" s="301">
        <v>9</v>
      </c>
      <c r="J11" s="301">
        <v>10</v>
      </c>
      <c r="K11" s="301">
        <v>11</v>
      </c>
    </row>
    <row r="12" spans="1:11" ht="12.75">
      <c r="A12" s="8">
        <v>1</v>
      </c>
      <c r="B12" s="429" t="s">
        <v>876</v>
      </c>
      <c r="C12" s="432">
        <v>472</v>
      </c>
      <c r="D12" s="433">
        <v>23.6</v>
      </c>
      <c r="E12" s="432">
        <v>472</v>
      </c>
      <c r="F12" s="433">
        <v>23.6</v>
      </c>
      <c r="G12" s="433">
        <v>0</v>
      </c>
      <c r="H12" s="433">
        <v>0</v>
      </c>
      <c r="I12" s="433">
        <v>0</v>
      </c>
      <c r="J12" s="433">
        <v>0</v>
      </c>
      <c r="K12" s="433">
        <v>0</v>
      </c>
    </row>
    <row r="13" spans="1:11" ht="12.75">
      <c r="A13" s="8">
        <v>2</v>
      </c>
      <c r="B13" s="429" t="s">
        <v>877</v>
      </c>
      <c r="C13" s="432">
        <v>168</v>
      </c>
      <c r="D13" s="433">
        <v>8.4</v>
      </c>
      <c r="E13" s="432">
        <v>168</v>
      </c>
      <c r="F13" s="433">
        <v>8.4</v>
      </c>
      <c r="G13" s="433">
        <v>0</v>
      </c>
      <c r="H13" s="433">
        <v>0</v>
      </c>
      <c r="I13" s="433">
        <v>0</v>
      </c>
      <c r="J13" s="433">
        <v>0</v>
      </c>
      <c r="K13" s="433">
        <v>0</v>
      </c>
    </row>
    <row r="14" spans="1:11" ht="12.75">
      <c r="A14" s="8">
        <v>3</v>
      </c>
      <c r="B14" s="429" t="s">
        <v>878</v>
      </c>
      <c r="C14" s="432">
        <v>321</v>
      </c>
      <c r="D14" s="433">
        <v>16.05</v>
      </c>
      <c r="E14" s="432">
        <v>321</v>
      </c>
      <c r="F14" s="433">
        <v>16.05</v>
      </c>
      <c r="G14" s="433">
        <v>0</v>
      </c>
      <c r="H14" s="433">
        <v>0</v>
      </c>
      <c r="I14" s="433">
        <v>0</v>
      </c>
      <c r="J14" s="433">
        <v>0</v>
      </c>
      <c r="K14" s="433">
        <v>0</v>
      </c>
    </row>
    <row r="15" spans="1:11" ht="12.75">
      <c r="A15" s="8">
        <v>4</v>
      </c>
      <c r="B15" s="429" t="s">
        <v>879</v>
      </c>
      <c r="C15" s="432">
        <v>131</v>
      </c>
      <c r="D15" s="433">
        <v>6.55</v>
      </c>
      <c r="E15" s="432">
        <v>131</v>
      </c>
      <c r="F15" s="433">
        <v>6.55</v>
      </c>
      <c r="G15" s="433">
        <v>0</v>
      </c>
      <c r="H15" s="433">
        <v>0</v>
      </c>
      <c r="I15" s="433">
        <v>0</v>
      </c>
      <c r="J15" s="433">
        <v>0</v>
      </c>
      <c r="K15" s="433">
        <v>0</v>
      </c>
    </row>
    <row r="16" spans="1:11" ht="12.75">
      <c r="A16" s="8">
        <v>5</v>
      </c>
      <c r="B16" s="429" t="s">
        <v>880</v>
      </c>
      <c r="C16" s="432">
        <v>311</v>
      </c>
      <c r="D16" s="433">
        <v>15.55</v>
      </c>
      <c r="E16" s="432">
        <v>311</v>
      </c>
      <c r="F16" s="433">
        <v>15.55</v>
      </c>
      <c r="G16" s="433">
        <v>0</v>
      </c>
      <c r="H16" s="433">
        <v>0</v>
      </c>
      <c r="I16" s="433">
        <v>0</v>
      </c>
      <c r="J16" s="433">
        <v>0</v>
      </c>
      <c r="K16" s="433">
        <v>0</v>
      </c>
    </row>
    <row r="17" spans="1:11" ht="12.75">
      <c r="A17" s="8">
        <v>6</v>
      </c>
      <c r="B17" s="429" t="s">
        <v>881</v>
      </c>
      <c r="C17" s="432">
        <v>342</v>
      </c>
      <c r="D17" s="433">
        <v>17.1</v>
      </c>
      <c r="E17" s="432">
        <v>342</v>
      </c>
      <c r="F17" s="433">
        <v>17.1</v>
      </c>
      <c r="G17" s="433">
        <v>0</v>
      </c>
      <c r="H17" s="433">
        <v>0</v>
      </c>
      <c r="I17" s="433">
        <v>0</v>
      </c>
      <c r="J17" s="433">
        <v>0</v>
      </c>
      <c r="K17" s="433">
        <v>0</v>
      </c>
    </row>
    <row r="18" spans="1:11" ht="12.75">
      <c r="A18" s="8">
        <v>7</v>
      </c>
      <c r="B18" s="429" t="s">
        <v>882</v>
      </c>
      <c r="C18" s="432">
        <v>168</v>
      </c>
      <c r="D18" s="433">
        <v>8.4</v>
      </c>
      <c r="E18" s="432">
        <v>168</v>
      </c>
      <c r="F18" s="433">
        <v>8.4</v>
      </c>
      <c r="G18" s="433">
        <v>0</v>
      </c>
      <c r="H18" s="433">
        <v>0</v>
      </c>
      <c r="I18" s="433">
        <v>0</v>
      </c>
      <c r="J18" s="433">
        <v>0</v>
      </c>
      <c r="K18" s="433">
        <v>0</v>
      </c>
    </row>
    <row r="19" spans="1:11" ht="12.75">
      <c r="A19" s="8">
        <v>8</v>
      </c>
      <c r="B19" s="429" t="s">
        <v>883</v>
      </c>
      <c r="C19" s="432">
        <v>226</v>
      </c>
      <c r="D19" s="433">
        <v>11.3</v>
      </c>
      <c r="E19" s="432">
        <v>226</v>
      </c>
      <c r="F19" s="433">
        <v>11.3</v>
      </c>
      <c r="G19" s="433">
        <v>0</v>
      </c>
      <c r="H19" s="433">
        <v>0</v>
      </c>
      <c r="I19" s="433">
        <v>0</v>
      </c>
      <c r="J19" s="433">
        <v>0</v>
      </c>
      <c r="K19" s="433">
        <v>0</v>
      </c>
    </row>
    <row r="20" spans="1:11" ht="12.75">
      <c r="A20" s="8">
        <v>9</v>
      </c>
      <c r="B20" s="429" t="s">
        <v>884</v>
      </c>
      <c r="C20" s="432">
        <v>275</v>
      </c>
      <c r="D20" s="433">
        <v>13.75</v>
      </c>
      <c r="E20" s="432">
        <v>275</v>
      </c>
      <c r="F20" s="433">
        <v>13.75</v>
      </c>
      <c r="G20" s="433">
        <v>0</v>
      </c>
      <c r="H20" s="433">
        <v>0</v>
      </c>
      <c r="I20" s="433">
        <v>0</v>
      </c>
      <c r="J20" s="433">
        <v>0</v>
      </c>
      <c r="K20" s="433">
        <v>0</v>
      </c>
    </row>
    <row r="21" spans="1:11" ht="12.75">
      <c r="A21" s="8">
        <v>10</v>
      </c>
      <c r="B21" s="429" t="s">
        <v>885</v>
      </c>
      <c r="C21" s="432">
        <v>195</v>
      </c>
      <c r="D21" s="433">
        <v>9.75</v>
      </c>
      <c r="E21" s="432">
        <v>195</v>
      </c>
      <c r="F21" s="433">
        <v>9.75</v>
      </c>
      <c r="G21" s="433">
        <v>0</v>
      </c>
      <c r="H21" s="433">
        <v>0</v>
      </c>
      <c r="I21" s="433">
        <v>0</v>
      </c>
      <c r="J21" s="433">
        <v>0</v>
      </c>
      <c r="K21" s="433">
        <v>0</v>
      </c>
    </row>
    <row r="22" spans="1:11" ht="12.75">
      <c r="A22" s="8">
        <v>11</v>
      </c>
      <c r="B22" s="429" t="s">
        <v>886</v>
      </c>
      <c r="C22" s="432">
        <v>269</v>
      </c>
      <c r="D22" s="433">
        <v>13.45</v>
      </c>
      <c r="E22" s="432">
        <v>269</v>
      </c>
      <c r="F22" s="433">
        <v>13.45</v>
      </c>
      <c r="G22" s="433">
        <v>0</v>
      </c>
      <c r="H22" s="433">
        <v>0</v>
      </c>
      <c r="I22" s="433">
        <v>0</v>
      </c>
      <c r="J22" s="433">
        <v>0</v>
      </c>
      <c r="K22" s="433">
        <v>0</v>
      </c>
    </row>
    <row r="23" spans="1:11" s="12" customFormat="1" ht="12.75">
      <c r="A23" s="3" t="s">
        <v>15</v>
      </c>
      <c r="B23" s="9"/>
      <c r="C23" s="434">
        <v>2878</v>
      </c>
      <c r="D23" s="435">
        <v>143.9</v>
      </c>
      <c r="E23" s="434">
        <v>2878</v>
      </c>
      <c r="F23" s="435">
        <v>143.9</v>
      </c>
      <c r="G23" s="435">
        <f>SUM(G12:G22)</f>
        <v>0</v>
      </c>
      <c r="H23" s="435">
        <f>SUM(H12:H22)</f>
        <v>0</v>
      </c>
      <c r="I23" s="435">
        <f>SUM(I12:I22)</f>
        <v>0</v>
      </c>
      <c r="J23" s="435">
        <f>SUM(J12:J22)</f>
        <v>0</v>
      </c>
      <c r="K23" s="435">
        <f>SUM(K12:K22)</f>
        <v>0</v>
      </c>
    </row>
    <row r="24" s="12" customFormat="1" ht="12.75"/>
    <row r="25" s="12" customFormat="1" ht="12.75">
      <c r="A25" s="10" t="s">
        <v>37</v>
      </c>
    </row>
    <row r="26" spans="3:6" ht="15.75" customHeight="1">
      <c r="C26" s="758"/>
      <c r="D26" s="758"/>
      <c r="E26" s="758"/>
      <c r="F26" s="758"/>
    </row>
    <row r="27" spans="2:16" s="15" customFormat="1" ht="13.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s="15" customFormat="1" ht="12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1:16" s="15" customFormat="1" ht="12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1" s="15" customFormat="1" ht="13.5">
      <c r="A30" s="14" t="s">
        <v>18</v>
      </c>
      <c r="B30" s="14"/>
      <c r="C30" s="14"/>
      <c r="D30" s="14"/>
      <c r="E30" s="14"/>
      <c r="F30" s="14"/>
      <c r="H30" s="35"/>
      <c r="I30" s="560" t="s">
        <v>888</v>
      </c>
      <c r="J30" s="560"/>
      <c r="K30" s="560"/>
    </row>
    <row r="31" spans="1:11" s="15" customFormat="1" ht="13.5">
      <c r="A31" s="14"/>
      <c r="I31" s="560" t="s">
        <v>889</v>
      </c>
      <c r="J31" s="560"/>
      <c r="K31" s="560"/>
    </row>
    <row r="32" spans="1:10" ht="12.75">
      <c r="A32" s="667"/>
      <c r="B32" s="667"/>
      <c r="C32" s="667"/>
      <c r="D32" s="667"/>
      <c r="E32" s="667"/>
      <c r="F32" s="667"/>
      <c r="G32" s="667"/>
      <c r="H32" s="667"/>
      <c r="I32" s="667"/>
      <c r="J32" s="667"/>
    </row>
  </sheetData>
  <sheetProtection/>
  <mergeCells count="19">
    <mergeCell ref="A32:J32"/>
    <mergeCell ref="K9:K10"/>
    <mergeCell ref="C26:F26"/>
    <mergeCell ref="I30:K30"/>
    <mergeCell ref="I31:K31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L5"/>
    <mergeCell ref="A7:B7"/>
    <mergeCell ref="I7:K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8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310" customWidth="1"/>
    <col min="5" max="8" width="18.421875" style="310" customWidth="1"/>
  </cols>
  <sheetData>
    <row r="1" ht="12.75">
      <c r="H1" s="316" t="s">
        <v>509</v>
      </c>
    </row>
    <row r="2" spans="1:15" ht="15.75">
      <c r="A2" s="654" t="s">
        <v>0</v>
      </c>
      <c r="B2" s="654"/>
      <c r="C2" s="654"/>
      <c r="D2" s="654"/>
      <c r="E2" s="654"/>
      <c r="F2" s="654"/>
      <c r="G2" s="654"/>
      <c r="H2" s="654"/>
      <c r="I2" s="245"/>
      <c r="J2" s="245"/>
      <c r="K2" s="245"/>
      <c r="L2" s="245"/>
      <c r="M2" s="245"/>
      <c r="N2" s="245"/>
      <c r="O2" s="245"/>
    </row>
    <row r="3" spans="1:15" ht="21.75">
      <c r="A3" s="655" t="s">
        <v>694</v>
      </c>
      <c r="B3" s="655"/>
      <c r="C3" s="655"/>
      <c r="D3" s="655"/>
      <c r="E3" s="655"/>
      <c r="F3" s="655"/>
      <c r="G3" s="655"/>
      <c r="H3" s="655"/>
      <c r="I3" s="246"/>
      <c r="J3" s="246"/>
      <c r="K3" s="246"/>
      <c r="L3" s="246"/>
      <c r="M3" s="246"/>
      <c r="N3" s="246"/>
      <c r="O3" s="246"/>
    </row>
    <row r="4" spans="1:15" ht="14.25">
      <c r="A4" s="215"/>
      <c r="B4" s="215"/>
      <c r="C4" s="215"/>
      <c r="D4" s="307"/>
      <c r="E4" s="307"/>
      <c r="F4" s="307"/>
      <c r="G4" s="307"/>
      <c r="H4" s="307"/>
      <c r="I4" s="215"/>
      <c r="J4" s="215"/>
      <c r="K4" s="215"/>
      <c r="L4" s="215"/>
      <c r="M4" s="215"/>
      <c r="N4" s="215"/>
      <c r="O4" s="215"/>
    </row>
    <row r="5" spans="1:15" ht="15.75">
      <c r="A5" s="654" t="s">
        <v>508</v>
      </c>
      <c r="B5" s="654"/>
      <c r="C5" s="654"/>
      <c r="D5" s="654"/>
      <c r="E5" s="654"/>
      <c r="F5" s="654"/>
      <c r="G5" s="654"/>
      <c r="H5" s="654"/>
      <c r="I5" s="245"/>
      <c r="J5" s="245"/>
      <c r="K5" s="245"/>
      <c r="L5" s="245"/>
      <c r="M5" s="245"/>
      <c r="N5" s="245"/>
      <c r="O5" s="245"/>
    </row>
    <row r="6" spans="1:15" ht="14.25">
      <c r="A6" s="588" t="s">
        <v>911</v>
      </c>
      <c r="B6" s="588"/>
      <c r="C6" s="215"/>
      <c r="D6" s="307"/>
      <c r="E6" s="307"/>
      <c r="F6" s="770" t="s">
        <v>773</v>
      </c>
      <c r="G6" s="770"/>
      <c r="H6" s="770"/>
      <c r="I6" s="215"/>
      <c r="J6" s="215"/>
      <c r="K6" s="215"/>
      <c r="L6" s="247"/>
      <c r="M6" s="247"/>
      <c r="N6" s="768"/>
      <c r="O6" s="768"/>
    </row>
    <row r="7" spans="1:8" ht="31.5" customHeight="1">
      <c r="A7" s="739" t="s">
        <v>2</v>
      </c>
      <c r="B7" s="739" t="s">
        <v>3</v>
      </c>
      <c r="C7" s="769" t="s">
        <v>382</v>
      </c>
      <c r="D7" s="771" t="s">
        <v>486</v>
      </c>
      <c r="E7" s="772"/>
      <c r="F7" s="772"/>
      <c r="G7" s="772"/>
      <c r="H7" s="773"/>
    </row>
    <row r="8" spans="1:8" ht="34.5" customHeight="1">
      <c r="A8" s="739"/>
      <c r="B8" s="739"/>
      <c r="C8" s="769"/>
      <c r="D8" s="308" t="s">
        <v>487</v>
      </c>
      <c r="E8" s="308" t="s">
        <v>488</v>
      </c>
      <c r="F8" s="308" t="s">
        <v>489</v>
      </c>
      <c r="G8" s="308" t="s">
        <v>645</v>
      </c>
      <c r="H8" s="308" t="s">
        <v>43</v>
      </c>
    </row>
    <row r="9" spans="1:8" ht="14.25">
      <c r="A9" s="232">
        <v>1</v>
      </c>
      <c r="B9" s="232">
        <v>2</v>
      </c>
      <c r="C9" s="232">
        <v>3</v>
      </c>
      <c r="D9" s="232">
        <v>4</v>
      </c>
      <c r="E9" s="232">
        <v>5</v>
      </c>
      <c r="F9" s="232">
        <v>6</v>
      </c>
      <c r="G9" s="232">
        <v>7</v>
      </c>
      <c r="H9" s="232">
        <v>8</v>
      </c>
    </row>
    <row r="10" spans="1:8" ht="14.25">
      <c r="A10" s="248"/>
      <c r="B10" s="248" t="s">
        <v>899</v>
      </c>
      <c r="C10" s="424">
        <v>17</v>
      </c>
      <c r="D10" s="425">
        <v>0</v>
      </c>
      <c r="E10" s="426">
        <v>0</v>
      </c>
      <c r="F10" s="427">
        <v>17</v>
      </c>
      <c r="G10" s="427">
        <v>0</v>
      </c>
      <c r="H10" s="17"/>
    </row>
    <row r="11" spans="1:8" ht="13.5">
      <c r="A11" s="9">
        <v>1</v>
      </c>
      <c r="B11" s="9" t="s">
        <v>876</v>
      </c>
      <c r="C11" s="428">
        <v>291</v>
      </c>
      <c r="D11" s="292">
        <v>229</v>
      </c>
      <c r="E11" s="426">
        <v>0</v>
      </c>
      <c r="F11" s="423">
        <f>+C11-D11</f>
        <v>62</v>
      </c>
      <c r="G11" s="423">
        <v>0</v>
      </c>
      <c r="H11" s="293"/>
    </row>
    <row r="12" spans="1:8" ht="13.5">
      <c r="A12" s="9">
        <v>2</v>
      </c>
      <c r="B12" s="9" t="s">
        <v>877</v>
      </c>
      <c r="C12" s="428">
        <v>118</v>
      </c>
      <c r="D12" s="292">
        <v>86</v>
      </c>
      <c r="E12" s="426">
        <v>0</v>
      </c>
      <c r="F12" s="423">
        <f aca="true" t="shared" si="0" ref="F12:F21">+C12-D12</f>
        <v>32</v>
      </c>
      <c r="G12" s="423">
        <v>0</v>
      </c>
      <c r="H12" s="293"/>
    </row>
    <row r="13" spans="1:8" ht="13.5">
      <c r="A13" s="9">
        <v>3</v>
      </c>
      <c r="B13" s="9" t="s">
        <v>878</v>
      </c>
      <c r="C13" s="428">
        <v>183</v>
      </c>
      <c r="D13" s="292">
        <v>156</v>
      </c>
      <c r="E13" s="426">
        <v>0</v>
      </c>
      <c r="F13" s="423">
        <f t="shared" si="0"/>
        <v>27</v>
      </c>
      <c r="G13" s="423">
        <v>0</v>
      </c>
      <c r="H13" s="293"/>
    </row>
    <row r="14" spans="1:8" ht="13.5">
      <c r="A14" s="9">
        <v>4</v>
      </c>
      <c r="B14" s="9" t="s">
        <v>879</v>
      </c>
      <c r="C14" s="428">
        <v>89</v>
      </c>
      <c r="D14" s="292">
        <v>68</v>
      </c>
      <c r="E14" s="426">
        <v>0</v>
      </c>
      <c r="F14" s="423">
        <f t="shared" si="0"/>
        <v>21</v>
      </c>
      <c r="G14" s="423">
        <v>0</v>
      </c>
      <c r="H14" s="293"/>
    </row>
    <row r="15" spans="1:8" ht="13.5">
      <c r="A15" s="9">
        <v>5</v>
      </c>
      <c r="B15" s="9" t="s">
        <v>880</v>
      </c>
      <c r="C15" s="428">
        <v>224</v>
      </c>
      <c r="D15" s="292">
        <v>214</v>
      </c>
      <c r="E15" s="426">
        <v>0</v>
      </c>
      <c r="F15" s="423">
        <f t="shared" si="0"/>
        <v>10</v>
      </c>
      <c r="G15" s="423">
        <v>0</v>
      </c>
      <c r="H15" s="293"/>
    </row>
    <row r="16" spans="1:8" ht="13.5">
      <c r="A16" s="9">
        <v>6</v>
      </c>
      <c r="B16" s="9" t="s">
        <v>881</v>
      </c>
      <c r="C16" s="428">
        <v>228</v>
      </c>
      <c r="D16" s="292">
        <v>199</v>
      </c>
      <c r="E16" s="426">
        <v>0</v>
      </c>
      <c r="F16" s="423">
        <f t="shared" si="0"/>
        <v>29</v>
      </c>
      <c r="G16" s="423">
        <v>0</v>
      </c>
      <c r="H16" s="293"/>
    </row>
    <row r="17" spans="1:8" ht="13.5">
      <c r="A17" s="9">
        <v>7</v>
      </c>
      <c r="B17" s="9" t="s">
        <v>882</v>
      </c>
      <c r="C17" s="428">
        <v>132</v>
      </c>
      <c r="D17" s="292">
        <v>111</v>
      </c>
      <c r="E17" s="426">
        <v>0</v>
      </c>
      <c r="F17" s="423">
        <f t="shared" si="0"/>
        <v>21</v>
      </c>
      <c r="G17" s="423">
        <v>0</v>
      </c>
      <c r="H17" s="293"/>
    </row>
    <row r="18" spans="1:8" ht="13.5">
      <c r="A18" s="9">
        <v>8</v>
      </c>
      <c r="B18" s="9" t="s">
        <v>883</v>
      </c>
      <c r="C18" s="428">
        <v>187</v>
      </c>
      <c r="D18" s="292">
        <v>154</v>
      </c>
      <c r="E18" s="426">
        <v>0</v>
      </c>
      <c r="F18" s="423">
        <f t="shared" si="0"/>
        <v>33</v>
      </c>
      <c r="G18" s="423">
        <v>0</v>
      </c>
      <c r="H18" s="293"/>
    </row>
    <row r="19" spans="1:8" ht="13.5">
      <c r="A19" s="9">
        <v>9</v>
      </c>
      <c r="B19" s="9" t="s">
        <v>884</v>
      </c>
      <c r="C19" s="428">
        <v>205</v>
      </c>
      <c r="D19" s="292">
        <v>173</v>
      </c>
      <c r="E19" s="426">
        <v>0</v>
      </c>
      <c r="F19" s="423">
        <f t="shared" si="0"/>
        <v>32</v>
      </c>
      <c r="G19" s="423">
        <v>0</v>
      </c>
      <c r="H19" s="293"/>
    </row>
    <row r="20" spans="1:8" ht="13.5">
      <c r="A20" s="9">
        <v>10</v>
      </c>
      <c r="B20" s="9" t="s">
        <v>885</v>
      </c>
      <c r="C20" s="428">
        <v>165</v>
      </c>
      <c r="D20" s="292">
        <v>139</v>
      </c>
      <c r="E20" s="426">
        <v>0</v>
      </c>
      <c r="F20" s="423">
        <f t="shared" si="0"/>
        <v>26</v>
      </c>
      <c r="G20" s="423">
        <v>0</v>
      </c>
      <c r="H20" s="293"/>
    </row>
    <row r="21" spans="1:8" ht="13.5">
      <c r="A21" s="9">
        <v>11</v>
      </c>
      <c r="B21" s="9" t="s">
        <v>886</v>
      </c>
      <c r="C21" s="428">
        <v>237</v>
      </c>
      <c r="D21" s="292">
        <v>203</v>
      </c>
      <c r="E21" s="426">
        <v>0</v>
      </c>
      <c r="F21" s="423">
        <f t="shared" si="0"/>
        <v>34</v>
      </c>
      <c r="G21" s="423">
        <v>0</v>
      </c>
      <c r="H21" s="293"/>
    </row>
    <row r="22" spans="1:8" ht="12.75">
      <c r="A22" s="702" t="s">
        <v>15</v>
      </c>
      <c r="B22" s="703"/>
      <c r="C22" s="153">
        <f>SUM(C11:C21)</f>
        <v>2059</v>
      </c>
      <c r="D22" s="422">
        <f>SUM(D10:D21)</f>
        <v>1732</v>
      </c>
      <c r="E22" s="149">
        <f>SUM(E10:E21)</f>
        <v>0</v>
      </c>
      <c r="F22" s="373">
        <f>SUM(F10:F21)</f>
        <v>344</v>
      </c>
      <c r="G22" s="373">
        <f>SUM(G10:G21)</f>
        <v>0</v>
      </c>
      <c r="H22" s="149"/>
    </row>
    <row r="23" spans="1:8" ht="15" customHeight="1">
      <c r="A23" s="222"/>
      <c r="B23" s="222"/>
      <c r="C23" s="222"/>
      <c r="D23" s="223"/>
      <c r="E23" s="223"/>
      <c r="F23" s="223"/>
      <c r="G23" s="223"/>
      <c r="H23" s="223"/>
    </row>
    <row r="24" spans="1:8" ht="15" customHeight="1">
      <c r="A24" s="222"/>
      <c r="B24" s="222"/>
      <c r="C24" s="222"/>
      <c r="D24" s="223"/>
      <c r="E24" s="223"/>
      <c r="F24" s="223"/>
      <c r="G24" s="223"/>
      <c r="H24" s="223"/>
    </row>
    <row r="25" spans="1:9" ht="15" customHeight="1">
      <c r="A25" s="222"/>
      <c r="B25" s="222"/>
      <c r="C25" s="222"/>
      <c r="D25" s="236"/>
      <c r="E25" s="236"/>
      <c r="F25" s="236"/>
      <c r="G25" s="236"/>
      <c r="H25" s="236"/>
      <c r="I25" s="236"/>
    </row>
    <row r="26" spans="1:9" ht="12.75">
      <c r="A26" s="222" t="s">
        <v>11</v>
      </c>
      <c r="C26" s="222"/>
      <c r="D26" s="236"/>
      <c r="E26" s="236"/>
      <c r="F26" s="236"/>
      <c r="G26" s="236"/>
      <c r="H26" s="236"/>
      <c r="I26" s="236"/>
    </row>
    <row r="27" spans="4:9" ht="13.5">
      <c r="D27" s="236"/>
      <c r="E27" s="236"/>
      <c r="F27" s="560" t="s">
        <v>888</v>
      </c>
      <c r="G27" s="560"/>
      <c r="H27" s="560"/>
      <c r="I27" s="320"/>
    </row>
    <row r="28" spans="4:9" ht="13.5">
      <c r="D28" s="227"/>
      <c r="E28" s="227"/>
      <c r="F28" s="560" t="s">
        <v>889</v>
      </c>
      <c r="G28" s="560"/>
      <c r="H28" s="560"/>
      <c r="I28" s="320"/>
    </row>
  </sheetData>
  <sheetProtection/>
  <mergeCells count="13">
    <mergeCell ref="F28:H28"/>
    <mergeCell ref="A2:H2"/>
    <mergeCell ref="A3:H3"/>
    <mergeCell ref="A5:H5"/>
    <mergeCell ref="D7:H7"/>
    <mergeCell ref="A22:B22"/>
    <mergeCell ref="A6:B6"/>
    <mergeCell ref="N6:O6"/>
    <mergeCell ref="A7:A8"/>
    <mergeCell ref="B7:B8"/>
    <mergeCell ref="C7:C8"/>
    <mergeCell ref="F6:H6"/>
    <mergeCell ref="F27:H2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4"/>
  <sheetViews>
    <sheetView view="pageBreakPreview" zoomScale="86" zoomScaleNormal="80" zoomScaleSheetLayoutView="86" zoomScalePageLayoutView="0" workbookViewId="0" topLeftCell="A1">
      <selection activeCell="B33" sqref="B33:H33"/>
    </sheetView>
  </sheetViews>
  <sheetFormatPr defaultColWidth="9.140625" defaultRowHeight="12.75"/>
  <cols>
    <col min="1" max="1" width="9.28125" style="14" customWidth="1"/>
    <col min="2" max="3" width="8.57421875" style="14" customWidth="1"/>
    <col min="4" max="4" width="12.00390625" style="14" customWidth="1"/>
    <col min="5" max="5" width="8.57421875" style="14" customWidth="1"/>
    <col min="6" max="6" width="9.57421875" style="14" customWidth="1"/>
    <col min="7" max="7" width="8.57421875" style="14" customWidth="1"/>
    <col min="8" max="8" width="11.7109375" style="14" customWidth="1"/>
    <col min="9" max="15" width="8.57421875" style="14" customWidth="1"/>
    <col min="16" max="16" width="8.421875" style="14" customWidth="1"/>
    <col min="17" max="19" width="8.57421875" style="14" customWidth="1"/>
    <col min="20" max="16384" width="9.140625" style="14" customWidth="1"/>
  </cols>
  <sheetData>
    <row r="1" spans="1:19" ht="12.75">
      <c r="A1" s="14" t="s">
        <v>10</v>
      </c>
      <c r="H1" s="589"/>
      <c r="I1" s="589"/>
      <c r="R1" s="583" t="s">
        <v>52</v>
      </c>
      <c r="S1" s="583"/>
    </row>
    <row r="2" spans="1:19" s="13" customFormat="1" ht="15">
      <c r="A2" s="584" t="s">
        <v>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</row>
    <row r="3" spans="1:19" s="13" customFormat="1" ht="19.5" customHeight="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</row>
    <row r="5" spans="1:19" s="13" customFormat="1" ht="15">
      <c r="A5" s="586" t="s">
        <v>733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</row>
    <row r="6" spans="1:2" ht="12.75">
      <c r="A6" s="35" t="s">
        <v>911</v>
      </c>
      <c r="B6" s="35"/>
    </row>
    <row r="7" spans="1:19" ht="12.75">
      <c r="A7" s="588" t="s">
        <v>161</v>
      </c>
      <c r="B7" s="588"/>
      <c r="C7" s="588"/>
      <c r="D7" s="588"/>
      <c r="E7" s="588"/>
      <c r="F7" s="588"/>
      <c r="G7" s="588"/>
      <c r="H7" s="588"/>
      <c r="I7" s="588"/>
      <c r="R7" s="30"/>
      <c r="S7" s="30"/>
    </row>
    <row r="9" spans="1:12" ht="18" customHeight="1">
      <c r="A9" s="5"/>
      <c r="B9" s="587" t="s">
        <v>39</v>
      </c>
      <c r="C9" s="587"/>
      <c r="D9" s="587" t="s">
        <v>40</v>
      </c>
      <c r="E9" s="587"/>
      <c r="F9" s="587" t="s">
        <v>41</v>
      </c>
      <c r="G9" s="587"/>
      <c r="H9" s="594" t="s">
        <v>42</v>
      </c>
      <c r="I9" s="594"/>
      <c r="J9" s="587" t="s">
        <v>43</v>
      </c>
      <c r="K9" s="587"/>
      <c r="L9" s="26" t="s">
        <v>15</v>
      </c>
    </row>
    <row r="10" spans="1:12" s="69" customFormat="1" ht="13.5" customHeight="1">
      <c r="A10" s="71">
        <v>1</v>
      </c>
      <c r="B10" s="566">
        <v>2</v>
      </c>
      <c r="C10" s="566"/>
      <c r="D10" s="566">
        <v>3</v>
      </c>
      <c r="E10" s="566"/>
      <c r="F10" s="566">
        <v>4</v>
      </c>
      <c r="G10" s="566"/>
      <c r="H10" s="566">
        <v>5</v>
      </c>
      <c r="I10" s="566"/>
      <c r="J10" s="566">
        <v>6</v>
      </c>
      <c r="K10" s="566"/>
      <c r="L10" s="71">
        <v>7</v>
      </c>
    </row>
    <row r="11" spans="1:14" ht="12.75">
      <c r="A11" s="3" t="s">
        <v>44</v>
      </c>
      <c r="B11" s="571"/>
      <c r="C11" s="571"/>
      <c r="D11" s="571">
        <v>1049</v>
      </c>
      <c r="E11" s="571"/>
      <c r="F11" s="571"/>
      <c r="G11" s="571"/>
      <c r="H11" s="571"/>
      <c r="I11" s="571"/>
      <c r="J11" s="571"/>
      <c r="K11" s="571"/>
      <c r="L11" s="18">
        <v>1049</v>
      </c>
      <c r="N11" s="471"/>
    </row>
    <row r="12" spans="1:12" ht="12.75">
      <c r="A12" s="3" t="s">
        <v>45</v>
      </c>
      <c r="B12" s="571"/>
      <c r="C12" s="571"/>
      <c r="D12" s="571">
        <v>3646</v>
      </c>
      <c r="E12" s="571"/>
      <c r="F12" s="571"/>
      <c r="G12" s="571"/>
      <c r="H12" s="571"/>
      <c r="I12" s="571"/>
      <c r="J12" s="571"/>
      <c r="K12" s="571"/>
      <c r="L12" s="18">
        <v>3646</v>
      </c>
    </row>
    <row r="13" spans="1:12" ht="12.75">
      <c r="A13" s="3" t="s">
        <v>15</v>
      </c>
      <c r="B13" s="564"/>
      <c r="C13" s="564"/>
      <c r="D13" s="564">
        <f>SUM(D11:D12)</f>
        <v>4695</v>
      </c>
      <c r="E13" s="564"/>
      <c r="F13" s="564"/>
      <c r="G13" s="564"/>
      <c r="H13" s="564"/>
      <c r="I13" s="564"/>
      <c r="J13" s="564"/>
      <c r="K13" s="564"/>
      <c r="L13" s="3">
        <f>SUM(L11:L12)</f>
        <v>4695</v>
      </c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579" t="s">
        <v>421</v>
      </c>
      <c r="B15" s="579"/>
      <c r="C15" s="579"/>
      <c r="D15" s="579"/>
      <c r="E15" s="579"/>
      <c r="F15" s="579"/>
      <c r="G15" s="579"/>
      <c r="H15" s="11"/>
      <c r="I15" s="11"/>
      <c r="J15" s="11"/>
      <c r="K15" s="11"/>
      <c r="L15" s="11"/>
    </row>
    <row r="16" spans="1:12" ht="12.75" customHeight="1">
      <c r="A16" s="581" t="s">
        <v>170</v>
      </c>
      <c r="B16" s="582"/>
      <c r="C16" s="580" t="s">
        <v>196</v>
      </c>
      <c r="D16" s="580"/>
      <c r="E16" s="3" t="s">
        <v>15</v>
      </c>
      <c r="I16" s="11"/>
      <c r="J16" s="11"/>
      <c r="K16" s="11"/>
      <c r="L16" s="11"/>
    </row>
    <row r="17" spans="1:12" ht="12.75">
      <c r="A17" s="562">
        <v>900</v>
      </c>
      <c r="B17" s="563"/>
      <c r="C17" s="562">
        <v>100</v>
      </c>
      <c r="D17" s="563"/>
      <c r="E17" s="3">
        <v>1000</v>
      </c>
      <c r="I17" s="11"/>
      <c r="J17" s="11"/>
      <c r="K17" s="11"/>
      <c r="L17" s="11"/>
    </row>
    <row r="18" spans="1:12" ht="12.75">
      <c r="A18" s="562"/>
      <c r="B18" s="563"/>
      <c r="C18" s="562"/>
      <c r="D18" s="563"/>
      <c r="E18" s="3"/>
      <c r="I18" s="11"/>
      <c r="J18" s="11"/>
      <c r="K18" s="11"/>
      <c r="L18" s="11"/>
    </row>
    <row r="19" spans="1:12" ht="12.75">
      <c r="A19" s="280"/>
      <c r="B19" s="280"/>
      <c r="C19" s="280"/>
      <c r="D19" s="280"/>
      <c r="E19" s="280"/>
      <c r="F19" s="280"/>
      <c r="G19" s="280"/>
      <c r="H19" s="11"/>
      <c r="I19" s="11"/>
      <c r="J19" s="11"/>
      <c r="K19" s="11"/>
      <c r="L19" s="11"/>
    </row>
    <row r="20" spans="1:19" ht="12.75">
      <c r="A20" s="590" t="s">
        <v>162</v>
      </c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  <c r="S20" s="590"/>
    </row>
    <row r="21" spans="1:20" ht="18.75" customHeight="1">
      <c r="A21" s="587" t="s">
        <v>20</v>
      </c>
      <c r="B21" s="587" t="s">
        <v>46</v>
      </c>
      <c r="C21" s="587"/>
      <c r="D21" s="587"/>
      <c r="E21" s="598" t="s">
        <v>21</v>
      </c>
      <c r="F21" s="598"/>
      <c r="G21" s="598"/>
      <c r="H21" s="598"/>
      <c r="I21" s="598"/>
      <c r="J21" s="598"/>
      <c r="K21" s="598"/>
      <c r="L21" s="598"/>
      <c r="M21" s="564" t="s">
        <v>22</v>
      </c>
      <c r="N21" s="564"/>
      <c r="O21" s="564"/>
      <c r="P21" s="564"/>
      <c r="Q21" s="564"/>
      <c r="R21" s="564"/>
      <c r="S21" s="564"/>
      <c r="T21" s="564"/>
    </row>
    <row r="22" spans="1:20" ht="12.75" customHeight="1">
      <c r="A22" s="587"/>
      <c r="B22" s="587"/>
      <c r="C22" s="587"/>
      <c r="D22" s="587"/>
      <c r="E22" s="596" t="s">
        <v>126</v>
      </c>
      <c r="F22" s="597"/>
      <c r="G22" s="596" t="s">
        <v>163</v>
      </c>
      <c r="H22" s="597"/>
      <c r="I22" s="587" t="s">
        <v>47</v>
      </c>
      <c r="J22" s="587"/>
      <c r="K22" s="596" t="s">
        <v>89</v>
      </c>
      <c r="L22" s="597"/>
      <c r="M22" s="596" t="s">
        <v>90</v>
      </c>
      <c r="N22" s="597"/>
      <c r="O22" s="596" t="s">
        <v>163</v>
      </c>
      <c r="P22" s="597"/>
      <c r="Q22" s="587" t="s">
        <v>47</v>
      </c>
      <c r="R22" s="587"/>
      <c r="S22" s="587" t="s">
        <v>89</v>
      </c>
      <c r="T22" s="587"/>
    </row>
    <row r="23" spans="1:20" ht="33.75" customHeight="1">
      <c r="A23" s="71">
        <v>1</v>
      </c>
      <c r="B23" s="567">
        <v>2</v>
      </c>
      <c r="C23" s="599"/>
      <c r="D23" s="568"/>
      <c r="E23" s="567">
        <v>3</v>
      </c>
      <c r="F23" s="568"/>
      <c r="G23" s="567">
        <v>4</v>
      </c>
      <c r="H23" s="568"/>
      <c r="I23" s="566">
        <v>5</v>
      </c>
      <c r="J23" s="566"/>
      <c r="K23" s="566">
        <v>6</v>
      </c>
      <c r="L23" s="566"/>
      <c r="M23" s="567">
        <v>3</v>
      </c>
      <c r="N23" s="568"/>
      <c r="O23" s="567">
        <v>4</v>
      </c>
      <c r="P23" s="568"/>
      <c r="Q23" s="566">
        <v>5</v>
      </c>
      <c r="R23" s="566"/>
      <c r="S23" s="566">
        <v>6</v>
      </c>
      <c r="T23" s="566"/>
    </row>
    <row r="24" spans="1:20" s="69" customFormat="1" ht="15.75" customHeight="1">
      <c r="A24" s="68">
        <v>1</v>
      </c>
      <c r="B24" s="591" t="s">
        <v>479</v>
      </c>
      <c r="C24" s="592"/>
      <c r="D24" s="593"/>
      <c r="E24" s="574">
        <v>100</v>
      </c>
      <c r="F24" s="575"/>
      <c r="G24" s="562" t="s">
        <v>349</v>
      </c>
      <c r="H24" s="563"/>
      <c r="I24" s="571">
        <v>340</v>
      </c>
      <c r="J24" s="571"/>
      <c r="K24" s="571">
        <v>8</v>
      </c>
      <c r="L24" s="571"/>
      <c r="M24" s="574">
        <v>150</v>
      </c>
      <c r="N24" s="575"/>
      <c r="O24" s="562" t="s">
        <v>349</v>
      </c>
      <c r="P24" s="563"/>
      <c r="Q24" s="571">
        <v>510</v>
      </c>
      <c r="R24" s="571"/>
      <c r="S24" s="571">
        <v>12</v>
      </c>
      <c r="T24" s="571"/>
    </row>
    <row r="25" spans="1:20" ht="27.75" customHeight="1">
      <c r="A25" s="68">
        <v>2</v>
      </c>
      <c r="B25" s="576" t="s">
        <v>48</v>
      </c>
      <c r="C25" s="577"/>
      <c r="D25" s="578"/>
      <c r="E25" s="574">
        <v>20</v>
      </c>
      <c r="F25" s="575"/>
      <c r="G25" s="569">
        <v>1.14</v>
      </c>
      <c r="H25" s="570"/>
      <c r="I25" s="571">
        <v>70</v>
      </c>
      <c r="J25" s="571"/>
      <c r="K25" s="571">
        <v>5</v>
      </c>
      <c r="L25" s="571"/>
      <c r="M25" s="574">
        <v>30</v>
      </c>
      <c r="N25" s="575"/>
      <c r="O25" s="569">
        <v>1.74</v>
      </c>
      <c r="P25" s="570"/>
      <c r="Q25" s="571">
        <v>105</v>
      </c>
      <c r="R25" s="571"/>
      <c r="S25" s="571">
        <v>7.5</v>
      </c>
      <c r="T25" s="571"/>
    </row>
    <row r="26" spans="1:20" ht="12.75">
      <c r="A26" s="68">
        <v>3</v>
      </c>
      <c r="B26" s="576" t="s">
        <v>164</v>
      </c>
      <c r="C26" s="577"/>
      <c r="D26" s="578"/>
      <c r="E26" s="574">
        <v>50</v>
      </c>
      <c r="F26" s="575"/>
      <c r="G26" s="569">
        <v>0.83</v>
      </c>
      <c r="H26" s="570"/>
      <c r="I26" s="571">
        <v>25</v>
      </c>
      <c r="J26" s="571"/>
      <c r="K26" s="571">
        <v>0</v>
      </c>
      <c r="L26" s="571"/>
      <c r="M26" s="574">
        <v>75</v>
      </c>
      <c r="N26" s="575"/>
      <c r="O26" s="569">
        <v>1.19</v>
      </c>
      <c r="P26" s="570"/>
      <c r="Q26" s="571">
        <v>37</v>
      </c>
      <c r="R26" s="571"/>
      <c r="S26" s="571">
        <v>0</v>
      </c>
      <c r="T26" s="571"/>
    </row>
    <row r="27" spans="1:20" ht="12.75">
      <c r="A27" s="68">
        <v>4</v>
      </c>
      <c r="B27" s="576" t="s">
        <v>49</v>
      </c>
      <c r="C27" s="577"/>
      <c r="D27" s="578"/>
      <c r="E27" s="574">
        <v>5</v>
      </c>
      <c r="F27" s="575"/>
      <c r="G27" s="569">
        <v>0.54</v>
      </c>
      <c r="H27" s="570"/>
      <c r="I27" s="571">
        <v>45</v>
      </c>
      <c r="J27" s="571"/>
      <c r="K27" s="571">
        <v>0</v>
      </c>
      <c r="L27" s="571"/>
      <c r="M27" s="574">
        <v>10</v>
      </c>
      <c r="N27" s="575"/>
      <c r="O27" s="569">
        <v>1.17</v>
      </c>
      <c r="P27" s="570"/>
      <c r="Q27" s="571">
        <v>68</v>
      </c>
      <c r="R27" s="571"/>
      <c r="S27" s="571">
        <v>0</v>
      </c>
      <c r="T27" s="571"/>
    </row>
    <row r="28" spans="1:20" ht="12.75">
      <c r="A28" s="68">
        <v>5</v>
      </c>
      <c r="B28" s="576" t="s">
        <v>50</v>
      </c>
      <c r="C28" s="577"/>
      <c r="D28" s="578"/>
      <c r="E28" s="574" t="s">
        <v>912</v>
      </c>
      <c r="F28" s="575"/>
      <c r="G28" s="569">
        <v>0.41</v>
      </c>
      <c r="H28" s="570"/>
      <c r="I28" s="571">
        <v>0</v>
      </c>
      <c r="J28" s="571"/>
      <c r="K28" s="571">
        <v>0</v>
      </c>
      <c r="L28" s="571"/>
      <c r="M28" s="574" t="s">
        <v>912</v>
      </c>
      <c r="N28" s="575"/>
      <c r="O28" s="569">
        <v>0.6</v>
      </c>
      <c r="P28" s="570"/>
      <c r="Q28" s="571">
        <v>0</v>
      </c>
      <c r="R28" s="571"/>
      <c r="S28" s="571">
        <v>0</v>
      </c>
      <c r="T28" s="571"/>
    </row>
    <row r="29" spans="1:20" ht="12.75">
      <c r="A29" s="68">
        <v>6</v>
      </c>
      <c r="B29" s="576" t="s">
        <v>51</v>
      </c>
      <c r="C29" s="577"/>
      <c r="D29" s="578"/>
      <c r="E29" s="574">
        <v>0</v>
      </c>
      <c r="F29" s="575"/>
      <c r="G29" s="569">
        <v>0.94</v>
      </c>
      <c r="H29" s="570"/>
      <c r="I29" s="571">
        <v>0</v>
      </c>
      <c r="J29" s="571"/>
      <c r="K29" s="571">
        <v>0</v>
      </c>
      <c r="L29" s="571"/>
      <c r="M29" s="574">
        <v>0</v>
      </c>
      <c r="N29" s="575"/>
      <c r="O29" s="569">
        <v>1.21</v>
      </c>
      <c r="P29" s="570"/>
      <c r="Q29" s="571">
        <v>0</v>
      </c>
      <c r="R29" s="571"/>
      <c r="S29" s="571">
        <v>0</v>
      </c>
      <c r="T29" s="571"/>
    </row>
    <row r="30" spans="1:20" ht="12.75">
      <c r="A30" s="68">
        <v>7</v>
      </c>
      <c r="B30" s="595" t="s">
        <v>165</v>
      </c>
      <c r="C30" s="595"/>
      <c r="D30" s="595"/>
      <c r="E30" s="571">
        <v>0</v>
      </c>
      <c r="F30" s="571"/>
      <c r="G30" s="573">
        <v>0.49</v>
      </c>
      <c r="H30" s="573"/>
      <c r="I30" s="571">
        <v>0</v>
      </c>
      <c r="J30" s="571"/>
      <c r="K30" s="571">
        <v>0</v>
      </c>
      <c r="L30" s="571"/>
      <c r="M30" s="571">
        <v>0</v>
      </c>
      <c r="N30" s="571"/>
      <c r="O30" s="573">
        <v>0.6</v>
      </c>
      <c r="P30" s="573"/>
      <c r="Q30" s="571">
        <v>0</v>
      </c>
      <c r="R30" s="571"/>
      <c r="S30" s="571">
        <v>0</v>
      </c>
      <c r="T30" s="571"/>
    </row>
    <row r="31" spans="1:20" ht="12.75">
      <c r="A31" s="68"/>
      <c r="B31" s="587" t="s">
        <v>15</v>
      </c>
      <c r="C31" s="587"/>
      <c r="D31" s="587"/>
      <c r="E31" s="564">
        <f>E24+E25+E26+E27+E30</f>
        <v>175</v>
      </c>
      <c r="F31" s="564"/>
      <c r="G31" s="572">
        <f>SUM(G25:G30)</f>
        <v>4.35</v>
      </c>
      <c r="H31" s="572"/>
      <c r="I31" s="564">
        <v>480</v>
      </c>
      <c r="J31" s="564"/>
      <c r="K31" s="564">
        <v>13</v>
      </c>
      <c r="L31" s="564"/>
      <c r="M31" s="564">
        <f>M24+M25+M26+M27+M30</f>
        <v>265</v>
      </c>
      <c r="N31" s="564"/>
      <c r="O31" s="572">
        <f>SUM(O25:O30)</f>
        <v>6.509999999999999</v>
      </c>
      <c r="P31" s="572"/>
      <c r="Q31" s="564">
        <v>720</v>
      </c>
      <c r="R31" s="564"/>
      <c r="S31" s="564">
        <v>19.5</v>
      </c>
      <c r="T31" s="564"/>
    </row>
    <row r="32" spans="1:20" ht="12.75">
      <c r="A32" s="123"/>
      <c r="B32" s="124"/>
      <c r="C32" s="124"/>
      <c r="D32" s="124"/>
      <c r="E32" s="11"/>
      <c r="F32" s="11"/>
      <c r="G32" s="11"/>
      <c r="H32" s="11"/>
      <c r="I32" s="47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2.75">
      <c r="A33" s="283" t="s">
        <v>401</v>
      </c>
      <c r="B33" s="600" t="s">
        <v>455</v>
      </c>
      <c r="C33" s="600"/>
      <c r="D33" s="600"/>
      <c r="E33" s="600"/>
      <c r="F33" s="600"/>
      <c r="G33" s="600"/>
      <c r="H33" s="60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 customHeight="1">
      <c r="A34" s="283"/>
      <c r="B34" s="124"/>
      <c r="C34" s="124"/>
      <c r="D34" s="124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2.75">
      <c r="A35" s="2" t="s">
        <v>20</v>
      </c>
      <c r="B35" s="601" t="s">
        <v>402</v>
      </c>
      <c r="C35" s="602"/>
      <c r="D35" s="603"/>
      <c r="E35" s="596" t="s">
        <v>21</v>
      </c>
      <c r="F35" s="607"/>
      <c r="G35" s="607"/>
      <c r="H35" s="607"/>
      <c r="I35" s="607"/>
      <c r="J35" s="597"/>
      <c r="K35" s="564" t="s">
        <v>22</v>
      </c>
      <c r="L35" s="564"/>
      <c r="M35" s="564"/>
      <c r="N35" s="564"/>
      <c r="O35" s="564"/>
      <c r="P35" s="564"/>
      <c r="Q35" s="608"/>
      <c r="R35" s="608"/>
      <c r="S35" s="608"/>
      <c r="T35" s="608"/>
    </row>
    <row r="36" spans="1:20" s="30" customFormat="1" ht="17.25" customHeight="1">
      <c r="A36" s="4"/>
      <c r="B36" s="604"/>
      <c r="C36" s="605"/>
      <c r="D36" s="606"/>
      <c r="E36" s="562" t="s">
        <v>418</v>
      </c>
      <c r="F36" s="563"/>
      <c r="G36" s="562" t="s">
        <v>419</v>
      </c>
      <c r="H36" s="563"/>
      <c r="I36" s="562" t="s">
        <v>420</v>
      </c>
      <c r="J36" s="563"/>
      <c r="K36" s="564" t="s">
        <v>418</v>
      </c>
      <c r="L36" s="564"/>
      <c r="M36" s="564" t="s">
        <v>419</v>
      </c>
      <c r="N36" s="564"/>
      <c r="O36" s="564" t="s">
        <v>420</v>
      </c>
      <c r="P36" s="564"/>
      <c r="Q36" s="11"/>
      <c r="R36" s="11"/>
      <c r="S36" s="11"/>
      <c r="T36" s="11"/>
    </row>
    <row r="37" spans="1:20" ht="12.75">
      <c r="A37" s="68">
        <v>1</v>
      </c>
      <c r="B37" s="562" t="s">
        <v>913</v>
      </c>
      <c r="C37" s="610"/>
      <c r="D37" s="563"/>
      <c r="E37" s="562">
        <v>50</v>
      </c>
      <c r="F37" s="563"/>
      <c r="G37" s="562" t="s">
        <v>914</v>
      </c>
      <c r="H37" s="563"/>
      <c r="I37" s="562" t="s">
        <v>915</v>
      </c>
      <c r="J37" s="563"/>
      <c r="K37" s="564">
        <v>100</v>
      </c>
      <c r="L37" s="564"/>
      <c r="M37" s="564" t="s">
        <v>914</v>
      </c>
      <c r="N37" s="564"/>
      <c r="O37" s="564" t="s">
        <v>916</v>
      </c>
      <c r="P37" s="564"/>
      <c r="Q37" s="11"/>
      <c r="R37" s="11"/>
      <c r="S37" s="11"/>
      <c r="T37" s="11"/>
    </row>
    <row r="39" spans="1:9" ht="13.5">
      <c r="A39" s="611" t="s">
        <v>175</v>
      </c>
      <c r="B39" s="611"/>
      <c r="C39" s="611"/>
      <c r="D39" s="611"/>
      <c r="E39" s="611"/>
      <c r="F39" s="611"/>
      <c r="G39" s="611"/>
      <c r="H39" s="611"/>
      <c r="I39" s="611"/>
    </row>
    <row r="40" spans="1:9" ht="13.5">
      <c r="A40" s="565" t="s">
        <v>54</v>
      </c>
      <c r="B40" s="565" t="s">
        <v>21</v>
      </c>
      <c r="C40" s="565"/>
      <c r="D40" s="565"/>
      <c r="E40" s="612" t="s">
        <v>22</v>
      </c>
      <c r="F40" s="612"/>
      <c r="G40" s="612"/>
      <c r="H40" s="613" t="s">
        <v>139</v>
      </c>
      <c r="I40"/>
    </row>
    <row r="41" spans="1:9" ht="13.5">
      <c r="A41" s="565"/>
      <c r="B41" s="49" t="s">
        <v>166</v>
      </c>
      <c r="C41" s="72" t="s">
        <v>96</v>
      </c>
      <c r="D41" s="49" t="s">
        <v>15</v>
      </c>
      <c r="E41" s="49" t="s">
        <v>166</v>
      </c>
      <c r="F41" s="72" t="s">
        <v>96</v>
      </c>
      <c r="G41" s="49" t="s">
        <v>15</v>
      </c>
      <c r="H41" s="614"/>
      <c r="I41"/>
    </row>
    <row r="42" spans="1:9" ht="13.5">
      <c r="A42" s="29" t="s">
        <v>682</v>
      </c>
      <c r="B42" s="49">
        <v>3.91</v>
      </c>
      <c r="C42" s="473">
        <v>0.44</v>
      </c>
      <c r="D42" s="8">
        <f>SUM(B42:C42)</f>
        <v>4.3500000000000005</v>
      </c>
      <c r="E42" s="8">
        <v>5.86</v>
      </c>
      <c r="F42" s="52">
        <v>0.65</v>
      </c>
      <c r="G42" s="52">
        <f>SUM(E42:F42)</f>
        <v>6.510000000000001</v>
      </c>
      <c r="H42" s="52"/>
      <c r="I42"/>
    </row>
    <row r="43" spans="1:9" ht="13.5">
      <c r="A43" s="29" t="s">
        <v>695</v>
      </c>
      <c r="B43" s="49">
        <v>3.91</v>
      </c>
      <c r="C43" s="473">
        <v>0.44</v>
      </c>
      <c r="D43" s="8">
        <f>SUM(B43:C43)</f>
        <v>4.3500000000000005</v>
      </c>
      <c r="E43" s="8">
        <v>5.86</v>
      </c>
      <c r="F43" s="52">
        <v>0.65</v>
      </c>
      <c r="G43" s="52">
        <f>SUM(E43:F43)</f>
        <v>6.510000000000001</v>
      </c>
      <c r="H43" s="52" t="s">
        <v>167</v>
      </c>
      <c r="I43"/>
    </row>
    <row r="44" spans="1:20" ht="13.5" customHeight="1">
      <c r="A44" s="615" t="s">
        <v>223</v>
      </c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</row>
    <row r="45" spans="1:9" ht="13.5" customHeight="1">
      <c r="A45" s="122"/>
      <c r="B45" s="281"/>
      <c r="C45" s="281"/>
      <c r="D45" s="12"/>
      <c r="E45" s="12"/>
      <c r="F45" s="282"/>
      <c r="G45" s="282"/>
      <c r="H45" s="282"/>
      <c r="I45"/>
    </row>
    <row r="46" spans="1:9" ht="13.5">
      <c r="A46" s="122"/>
      <c r="B46" s="281"/>
      <c r="C46" s="281"/>
      <c r="D46" s="12"/>
      <c r="E46" s="12"/>
      <c r="F46" s="282"/>
      <c r="G46" s="282"/>
      <c r="H46" s="282"/>
      <c r="I46"/>
    </row>
    <row r="47" spans="1:9" ht="13.5">
      <c r="A47" s="122"/>
      <c r="B47" s="281"/>
      <c r="C47" s="281"/>
      <c r="D47" s="12"/>
      <c r="E47" s="12"/>
      <c r="F47" s="282"/>
      <c r="G47" s="282"/>
      <c r="H47" s="282"/>
      <c r="I47"/>
    </row>
    <row r="48" spans="1:9" ht="13.5">
      <c r="A48" s="122"/>
      <c r="B48" s="281"/>
      <c r="C48" s="281"/>
      <c r="D48" s="12"/>
      <c r="E48" s="12"/>
      <c r="F48" s="282"/>
      <c r="G48" s="282"/>
      <c r="H48" s="282"/>
      <c r="I48"/>
    </row>
    <row r="49" spans="1:9" ht="15" customHeight="1">
      <c r="A49" s="122"/>
      <c r="B49" s="281"/>
      <c r="C49" s="281"/>
      <c r="D49" s="12"/>
      <c r="E49" s="12"/>
      <c r="F49" s="282"/>
      <c r="G49" s="282"/>
      <c r="H49" s="282"/>
      <c r="I49"/>
    </row>
    <row r="50" spans="1:9" ht="13.5">
      <c r="A50" s="122"/>
      <c r="B50" s="281"/>
      <c r="C50" s="281"/>
      <c r="D50" s="12"/>
      <c r="E50" s="12"/>
      <c r="F50" s="282"/>
      <c r="G50" s="282"/>
      <c r="H50" s="282"/>
      <c r="I50"/>
    </row>
    <row r="51" spans="1:9" ht="13.5">
      <c r="A51" s="122"/>
      <c r="B51" s="281"/>
      <c r="C51" s="281"/>
      <c r="D51" s="12"/>
      <c r="E51" s="12"/>
      <c r="F51" s="282"/>
      <c r="G51" s="282"/>
      <c r="H51" s="282"/>
      <c r="I51"/>
    </row>
    <row r="52" spans="1:20" ht="12.75">
      <c r="A52" s="14" t="s">
        <v>11</v>
      </c>
      <c r="H52" s="15"/>
      <c r="J52" s="15"/>
      <c r="K52" s="15"/>
      <c r="L52" s="15"/>
      <c r="M52" s="15"/>
      <c r="N52" s="15"/>
      <c r="O52" s="85"/>
      <c r="P52" s="85"/>
      <c r="Q52" s="85"/>
      <c r="R52" s="85"/>
      <c r="S52" s="15"/>
      <c r="T52" s="15"/>
    </row>
    <row r="53" spans="1:20" ht="15">
      <c r="A53" s="1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609" t="s">
        <v>888</v>
      </c>
      <c r="N53" s="609"/>
      <c r="O53" s="609"/>
      <c r="P53" s="609"/>
      <c r="Q53" s="609"/>
      <c r="R53" s="85"/>
      <c r="S53" s="85"/>
      <c r="T53" s="15"/>
    </row>
    <row r="54" spans="2:19" s="15" customFormat="1" ht="17.25" customHeight="1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609" t="s">
        <v>889</v>
      </c>
      <c r="N54" s="609"/>
      <c r="O54" s="609"/>
      <c r="P54" s="609"/>
      <c r="Q54" s="609"/>
      <c r="R54" s="85"/>
      <c r="S54" s="85"/>
    </row>
  </sheetData>
  <sheetProtection/>
  <mergeCells count="159">
    <mergeCell ref="M53:Q53"/>
    <mergeCell ref="M54:Q54"/>
    <mergeCell ref="B37:D37"/>
    <mergeCell ref="A39:I39"/>
    <mergeCell ref="A40:A41"/>
    <mergeCell ref="E40:G40"/>
    <mergeCell ref="H40:H41"/>
    <mergeCell ref="A44:T44"/>
    <mergeCell ref="I37:J37"/>
    <mergeCell ref="G37:H37"/>
    <mergeCell ref="S35:T35"/>
    <mergeCell ref="E36:F36"/>
    <mergeCell ref="G36:H36"/>
    <mergeCell ref="I36:J36"/>
    <mergeCell ref="K36:L36"/>
    <mergeCell ref="M36:N36"/>
    <mergeCell ref="O36:P36"/>
    <mergeCell ref="B35:D36"/>
    <mergeCell ref="E35:J35"/>
    <mergeCell ref="K35:P35"/>
    <mergeCell ref="Q35:R35"/>
    <mergeCell ref="E31:F31"/>
    <mergeCell ref="M25:N25"/>
    <mergeCell ref="G28:H28"/>
    <mergeCell ref="B28:D28"/>
    <mergeCell ref="B25:D25"/>
    <mergeCell ref="G26:H26"/>
    <mergeCell ref="B23:D23"/>
    <mergeCell ref="B33:H33"/>
    <mergeCell ref="Q23:R23"/>
    <mergeCell ref="G24:H24"/>
    <mergeCell ref="I31:J31"/>
    <mergeCell ref="G31:H31"/>
    <mergeCell ref="O24:P24"/>
    <mergeCell ref="G23:H23"/>
    <mergeCell ref="M22:N22"/>
    <mergeCell ref="O22:P22"/>
    <mergeCell ref="Q22:R22"/>
    <mergeCell ref="S22:T22"/>
    <mergeCell ref="A21:A22"/>
    <mergeCell ref="D11:E11"/>
    <mergeCell ref="F11:G11"/>
    <mergeCell ref="H11:I11"/>
    <mergeCell ref="Q29:R29"/>
    <mergeCell ref="S29:T29"/>
    <mergeCell ref="M29:N29"/>
    <mergeCell ref="O29:P29"/>
    <mergeCell ref="E21:L21"/>
    <mergeCell ref="M21:T21"/>
    <mergeCell ref="B30:D30"/>
    <mergeCell ref="J10:K10"/>
    <mergeCell ref="C18:D18"/>
    <mergeCell ref="B11:C11"/>
    <mergeCell ref="E30:F30"/>
    <mergeCell ref="B31:D31"/>
    <mergeCell ref="D10:E10"/>
    <mergeCell ref="F10:G10"/>
    <mergeCell ref="H10:I10"/>
    <mergeCell ref="B10:C10"/>
    <mergeCell ref="E26:F26"/>
    <mergeCell ref="G29:H29"/>
    <mergeCell ref="G30:H30"/>
    <mergeCell ref="E28:F28"/>
    <mergeCell ref="H9:I9"/>
    <mergeCell ref="I25:J25"/>
    <mergeCell ref="I23:J23"/>
    <mergeCell ref="J13:K13"/>
    <mergeCell ref="J11:K11"/>
    <mergeCell ref="D13:E13"/>
    <mergeCell ref="K25:L25"/>
    <mergeCell ref="M24:N24"/>
    <mergeCell ref="D12:E12"/>
    <mergeCell ref="F12:G12"/>
    <mergeCell ref="A20:S20"/>
    <mergeCell ref="B24:D24"/>
    <mergeCell ref="C17:D17"/>
    <mergeCell ref="B21:D22"/>
    <mergeCell ref="A18:B18"/>
    <mergeCell ref="E22:F22"/>
    <mergeCell ref="H1:I1"/>
    <mergeCell ref="J9:K9"/>
    <mergeCell ref="O23:P23"/>
    <mergeCell ref="J12:K12"/>
    <mergeCell ref="F13:G13"/>
    <mergeCell ref="E24:F24"/>
    <mergeCell ref="K24:L24"/>
    <mergeCell ref="G22:H22"/>
    <mergeCell ref="I22:J22"/>
    <mergeCell ref="K22:L22"/>
    <mergeCell ref="G25:H25"/>
    <mergeCell ref="M27:N27"/>
    <mergeCell ref="R1:S1"/>
    <mergeCell ref="A2:S2"/>
    <mergeCell ref="A3:S3"/>
    <mergeCell ref="A5:S5"/>
    <mergeCell ref="B9:C9"/>
    <mergeCell ref="A7:I7"/>
    <mergeCell ref="D9:E9"/>
    <mergeCell ref="F9:G9"/>
    <mergeCell ref="A16:B16"/>
    <mergeCell ref="A17:B17"/>
    <mergeCell ref="S24:T24"/>
    <mergeCell ref="K27:L27"/>
    <mergeCell ref="O25:P25"/>
    <mergeCell ref="Q27:R27"/>
    <mergeCell ref="E23:F23"/>
    <mergeCell ref="I24:J24"/>
    <mergeCell ref="E27:F27"/>
    <mergeCell ref="G27:H27"/>
    <mergeCell ref="B13:C13"/>
    <mergeCell ref="B26:D26"/>
    <mergeCell ref="I26:J26"/>
    <mergeCell ref="B27:D27"/>
    <mergeCell ref="B29:D29"/>
    <mergeCell ref="E29:F29"/>
    <mergeCell ref="I28:J28"/>
    <mergeCell ref="E25:F25"/>
    <mergeCell ref="A15:G15"/>
    <mergeCell ref="C16:D16"/>
    <mergeCell ref="B12:C12"/>
    <mergeCell ref="H13:I13"/>
    <mergeCell ref="H12:I12"/>
    <mergeCell ref="Q24:R24"/>
    <mergeCell ref="I30:J30"/>
    <mergeCell ref="K29:L29"/>
    <mergeCell ref="M26:N26"/>
    <mergeCell ref="I27:J27"/>
    <mergeCell ref="Q25:R25"/>
    <mergeCell ref="Q26:R26"/>
    <mergeCell ref="O30:P30"/>
    <mergeCell ref="Q30:R30"/>
    <mergeCell ref="M28:N28"/>
    <mergeCell ref="K30:L30"/>
    <mergeCell ref="S25:T25"/>
    <mergeCell ref="I29:J29"/>
    <mergeCell ref="O27:P27"/>
    <mergeCell ref="S27:T27"/>
    <mergeCell ref="S30:T30"/>
    <mergeCell ref="S26:T26"/>
    <mergeCell ref="M31:N31"/>
    <mergeCell ref="Q31:R31"/>
    <mergeCell ref="S31:T31"/>
    <mergeCell ref="O31:P31"/>
    <mergeCell ref="O28:P28"/>
    <mergeCell ref="K31:L31"/>
    <mergeCell ref="S28:T28"/>
    <mergeCell ref="Q28:R28"/>
    <mergeCell ref="K28:L28"/>
    <mergeCell ref="M30:N30"/>
    <mergeCell ref="E37:F37"/>
    <mergeCell ref="M37:N37"/>
    <mergeCell ref="O37:P37"/>
    <mergeCell ref="B40:D40"/>
    <mergeCell ref="S23:T23"/>
    <mergeCell ref="M23:N23"/>
    <mergeCell ref="K23:L23"/>
    <mergeCell ref="O26:P26"/>
    <mergeCell ref="K26:L26"/>
    <mergeCell ref="K37:L3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6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2" max="2" width="11.5742187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310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5.75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N1" s="257" t="s">
        <v>511</v>
      </c>
    </row>
    <row r="2" spans="1:11" ht="21.75">
      <c r="A2" s="655" t="s">
        <v>694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0" ht="14.25">
      <c r="A3" s="215"/>
      <c r="B3" s="215"/>
      <c r="C3" s="215"/>
      <c r="D3" s="215"/>
      <c r="E3" s="215"/>
      <c r="F3" s="215"/>
      <c r="G3" s="215"/>
      <c r="H3" s="215"/>
      <c r="I3" s="307"/>
      <c r="J3" s="307"/>
    </row>
    <row r="4" spans="1:10" ht="15.75">
      <c r="A4" s="654" t="s">
        <v>510</v>
      </c>
      <c r="B4" s="654"/>
      <c r="C4" s="654"/>
      <c r="D4" s="654"/>
      <c r="E4" s="654"/>
      <c r="F4" s="654"/>
      <c r="G4" s="654"/>
      <c r="H4" s="654"/>
      <c r="I4" s="334"/>
      <c r="J4" s="334"/>
    </row>
    <row r="5" spans="1:14" ht="14.25">
      <c r="A5" s="588" t="s">
        <v>911</v>
      </c>
      <c r="B5" s="588"/>
      <c r="C5" s="216"/>
      <c r="D5" s="216"/>
      <c r="E5" s="216"/>
      <c r="F5" s="216"/>
      <c r="G5" s="216"/>
      <c r="H5" s="215"/>
      <c r="I5" s="307"/>
      <c r="J5" s="307"/>
      <c r="L5" s="774" t="s">
        <v>773</v>
      </c>
      <c r="M5" s="774"/>
      <c r="N5" s="774"/>
    </row>
    <row r="6" spans="1:14" ht="28.5" customHeight="1">
      <c r="A6" s="744" t="s">
        <v>2</v>
      </c>
      <c r="B6" s="744" t="s">
        <v>33</v>
      </c>
      <c r="C6" s="587" t="s">
        <v>394</v>
      </c>
      <c r="D6" s="607" t="s">
        <v>444</v>
      </c>
      <c r="E6" s="607"/>
      <c r="F6" s="607"/>
      <c r="G6" s="607"/>
      <c r="H6" s="597"/>
      <c r="I6" s="775" t="s">
        <v>536</v>
      </c>
      <c r="J6" s="775" t="s">
        <v>537</v>
      </c>
      <c r="K6" s="739" t="s">
        <v>490</v>
      </c>
      <c r="L6" s="739"/>
      <c r="M6" s="739"/>
      <c r="N6" s="739"/>
    </row>
    <row r="7" spans="1:14" ht="39" customHeight="1">
      <c r="A7" s="745"/>
      <c r="B7" s="745"/>
      <c r="C7" s="587"/>
      <c r="D7" s="5" t="s">
        <v>443</v>
      </c>
      <c r="E7" s="5" t="s">
        <v>395</v>
      </c>
      <c r="F7" s="68" t="s">
        <v>396</v>
      </c>
      <c r="G7" s="5" t="s">
        <v>397</v>
      </c>
      <c r="H7" s="5" t="s">
        <v>43</v>
      </c>
      <c r="I7" s="775"/>
      <c r="J7" s="775"/>
      <c r="K7" s="248" t="s">
        <v>398</v>
      </c>
      <c r="L7" s="26" t="s">
        <v>491</v>
      </c>
      <c r="M7" s="5" t="s">
        <v>399</v>
      </c>
      <c r="N7" s="26" t="s">
        <v>400</v>
      </c>
    </row>
    <row r="8" spans="1:14" ht="14.25">
      <c r="A8" s="219" t="s">
        <v>253</v>
      </c>
      <c r="B8" s="219" t="s">
        <v>254</v>
      </c>
      <c r="C8" s="219" t="s">
        <v>255</v>
      </c>
      <c r="D8" s="219" t="s">
        <v>256</v>
      </c>
      <c r="E8" s="219" t="s">
        <v>257</v>
      </c>
      <c r="F8" s="219" t="s">
        <v>258</v>
      </c>
      <c r="G8" s="219" t="s">
        <v>259</v>
      </c>
      <c r="H8" s="219" t="s">
        <v>260</v>
      </c>
      <c r="I8" s="335" t="s">
        <v>279</v>
      </c>
      <c r="J8" s="335" t="s">
        <v>280</v>
      </c>
      <c r="K8" s="219" t="s">
        <v>281</v>
      </c>
      <c r="L8" s="219" t="s">
        <v>309</v>
      </c>
      <c r="M8" s="219" t="s">
        <v>310</v>
      </c>
      <c r="N8" s="219" t="s">
        <v>311</v>
      </c>
    </row>
    <row r="9" spans="1:14" ht="14.25">
      <c r="A9" s="314">
        <v>1</v>
      </c>
      <c r="B9" s="407" t="s">
        <v>876</v>
      </c>
      <c r="C9" s="408">
        <v>130.5</v>
      </c>
      <c r="D9" s="409"/>
      <c r="E9" s="410">
        <v>43.5</v>
      </c>
      <c r="F9" s="409">
        <v>34</v>
      </c>
      <c r="G9" s="411">
        <v>87</v>
      </c>
      <c r="H9" s="410">
        <v>29</v>
      </c>
      <c r="I9" s="412">
        <v>291</v>
      </c>
      <c r="J9" s="412">
        <v>291</v>
      </c>
      <c r="K9" s="412">
        <v>291</v>
      </c>
      <c r="L9" s="412">
        <v>291</v>
      </c>
      <c r="M9" s="412">
        <v>291</v>
      </c>
      <c r="N9" s="412">
        <v>291</v>
      </c>
    </row>
    <row r="10" spans="1:14" ht="14.25">
      <c r="A10" s="314">
        <v>2</v>
      </c>
      <c r="B10" s="407" t="s">
        <v>877</v>
      </c>
      <c r="C10" s="408">
        <v>53.550000000000004</v>
      </c>
      <c r="D10" s="409"/>
      <c r="E10" s="410">
        <v>17.849999999999998</v>
      </c>
      <c r="F10" s="409"/>
      <c r="G10" s="413">
        <v>35.699999999999996</v>
      </c>
      <c r="H10" s="410">
        <v>11.900000000000006</v>
      </c>
      <c r="I10" s="412">
        <v>118</v>
      </c>
      <c r="J10" s="412">
        <v>118</v>
      </c>
      <c r="K10" s="412">
        <v>118</v>
      </c>
      <c r="L10" s="412">
        <v>118</v>
      </c>
      <c r="M10" s="412">
        <v>118</v>
      </c>
      <c r="N10" s="412">
        <v>118</v>
      </c>
    </row>
    <row r="11" spans="1:14" ht="14.25">
      <c r="A11" s="314">
        <v>3</v>
      </c>
      <c r="B11" s="407" t="s">
        <v>878</v>
      </c>
      <c r="C11" s="408">
        <v>82.35000000000001</v>
      </c>
      <c r="D11" s="409"/>
      <c r="E11" s="410">
        <v>27.45</v>
      </c>
      <c r="F11" s="409"/>
      <c r="G11" s="413">
        <v>54.9</v>
      </c>
      <c r="H11" s="410">
        <v>18.299999999999983</v>
      </c>
      <c r="I11" s="412">
        <v>183</v>
      </c>
      <c r="J11" s="412">
        <v>183</v>
      </c>
      <c r="K11" s="414">
        <v>183</v>
      </c>
      <c r="L11" s="414">
        <v>183</v>
      </c>
      <c r="M11" s="414">
        <v>183</v>
      </c>
      <c r="N11" s="414">
        <v>183</v>
      </c>
    </row>
    <row r="12" spans="1:14" ht="14.25">
      <c r="A12" s="314">
        <v>4</v>
      </c>
      <c r="B12" s="407" t="s">
        <v>879</v>
      </c>
      <c r="C12" s="408">
        <v>40.050000000000004</v>
      </c>
      <c r="D12" s="409"/>
      <c r="E12" s="410">
        <v>13.35</v>
      </c>
      <c r="F12" s="409"/>
      <c r="G12" s="413">
        <v>26.7</v>
      </c>
      <c r="H12" s="410">
        <v>8.899999999999991</v>
      </c>
      <c r="I12" s="412">
        <v>88</v>
      </c>
      <c r="J12" s="412">
        <v>88</v>
      </c>
      <c r="K12" s="414">
        <v>89</v>
      </c>
      <c r="L12" s="414">
        <v>89</v>
      </c>
      <c r="M12" s="414">
        <v>89</v>
      </c>
      <c r="N12" s="414">
        <v>89</v>
      </c>
    </row>
    <row r="13" spans="1:14" ht="14.25">
      <c r="A13" s="314">
        <v>5</v>
      </c>
      <c r="B13" s="407" t="s">
        <v>880</v>
      </c>
      <c r="C13" s="408">
        <v>100.8</v>
      </c>
      <c r="D13" s="409"/>
      <c r="E13" s="410">
        <v>33.6</v>
      </c>
      <c r="F13" s="409"/>
      <c r="G13" s="408">
        <v>67.2</v>
      </c>
      <c r="H13" s="410">
        <v>22.399999999999977</v>
      </c>
      <c r="I13" s="412">
        <v>224</v>
      </c>
      <c r="J13" s="412">
        <v>224</v>
      </c>
      <c r="K13" s="414">
        <v>224</v>
      </c>
      <c r="L13" s="414">
        <v>224</v>
      </c>
      <c r="M13" s="414">
        <v>224</v>
      </c>
      <c r="N13" s="414">
        <v>224</v>
      </c>
    </row>
    <row r="14" spans="1:14" ht="14.25">
      <c r="A14" s="314">
        <v>6</v>
      </c>
      <c r="B14" s="407" t="s">
        <v>881</v>
      </c>
      <c r="C14" s="408">
        <v>102.60000000000001</v>
      </c>
      <c r="D14" s="409"/>
      <c r="E14" s="410">
        <v>34.199999999999996</v>
      </c>
      <c r="F14" s="409"/>
      <c r="G14" s="410">
        <v>68.39999999999999</v>
      </c>
      <c r="H14" s="410">
        <v>22.80000000000001</v>
      </c>
      <c r="I14" s="412">
        <v>228</v>
      </c>
      <c r="J14" s="412">
        <v>228</v>
      </c>
      <c r="K14" s="414">
        <v>228</v>
      </c>
      <c r="L14" s="414">
        <v>228</v>
      </c>
      <c r="M14" s="414">
        <v>228</v>
      </c>
      <c r="N14" s="414">
        <v>228</v>
      </c>
    </row>
    <row r="15" spans="1:14" ht="14.25">
      <c r="A15" s="314">
        <v>7</v>
      </c>
      <c r="B15" s="407" t="s">
        <v>882</v>
      </c>
      <c r="C15" s="408">
        <v>59.85</v>
      </c>
      <c r="D15" s="409"/>
      <c r="E15" s="410">
        <v>19.95</v>
      </c>
      <c r="F15" s="409"/>
      <c r="G15" s="410">
        <v>39.9</v>
      </c>
      <c r="H15" s="410">
        <v>13.300000000000011</v>
      </c>
      <c r="I15" s="412">
        <v>132</v>
      </c>
      <c r="J15" s="412">
        <v>132</v>
      </c>
      <c r="K15" s="412">
        <v>132</v>
      </c>
      <c r="L15" s="412">
        <v>132</v>
      </c>
      <c r="M15" s="412">
        <v>132</v>
      </c>
      <c r="N15" s="412">
        <v>132</v>
      </c>
    </row>
    <row r="16" spans="1:14" ht="14.25">
      <c r="A16" s="314">
        <v>8</v>
      </c>
      <c r="B16" s="407" t="s">
        <v>883</v>
      </c>
      <c r="C16" s="408">
        <v>84.15</v>
      </c>
      <c r="D16" s="409"/>
      <c r="E16" s="410">
        <v>28.05</v>
      </c>
      <c r="F16" s="409"/>
      <c r="G16" s="410">
        <v>56.1</v>
      </c>
      <c r="H16" s="410">
        <v>18.69999999999999</v>
      </c>
      <c r="I16" s="412">
        <v>187</v>
      </c>
      <c r="J16" s="412">
        <v>187</v>
      </c>
      <c r="K16" s="414">
        <v>187</v>
      </c>
      <c r="L16" s="414">
        <v>187</v>
      </c>
      <c r="M16" s="414">
        <v>187</v>
      </c>
      <c r="N16" s="414">
        <v>187</v>
      </c>
    </row>
    <row r="17" spans="1:14" ht="14.25">
      <c r="A17" s="314">
        <v>9</v>
      </c>
      <c r="B17" s="415" t="s">
        <v>884</v>
      </c>
      <c r="C17" s="416">
        <v>92.25</v>
      </c>
      <c r="D17" s="417"/>
      <c r="E17" s="416">
        <v>30.75</v>
      </c>
      <c r="F17" s="417"/>
      <c r="G17" s="416">
        <v>61.5</v>
      </c>
      <c r="H17" s="416">
        <v>20.5</v>
      </c>
      <c r="I17" s="412">
        <v>205</v>
      </c>
      <c r="J17" s="412">
        <v>205</v>
      </c>
      <c r="K17" s="418">
        <v>205</v>
      </c>
      <c r="L17" s="418">
        <v>205</v>
      </c>
      <c r="M17" s="418">
        <v>205</v>
      </c>
      <c r="N17" s="418">
        <v>205</v>
      </c>
    </row>
    <row r="18" spans="1:14" ht="14.25">
      <c r="A18" s="314">
        <v>10</v>
      </c>
      <c r="B18" s="415" t="s">
        <v>885</v>
      </c>
      <c r="C18" s="416">
        <v>74.25</v>
      </c>
      <c r="D18" s="417"/>
      <c r="E18" s="416">
        <v>24.75</v>
      </c>
      <c r="F18" s="417"/>
      <c r="G18" s="416">
        <v>49.5</v>
      </c>
      <c r="H18" s="416">
        <v>16.5</v>
      </c>
      <c r="I18" s="412">
        <v>165</v>
      </c>
      <c r="J18" s="412">
        <v>165</v>
      </c>
      <c r="K18" s="418">
        <v>165</v>
      </c>
      <c r="L18" s="418">
        <v>165</v>
      </c>
      <c r="M18" s="418">
        <v>165</v>
      </c>
      <c r="N18" s="418">
        <v>165</v>
      </c>
    </row>
    <row r="19" spans="1:14" ht="14.25">
      <c r="A19" s="314">
        <v>11</v>
      </c>
      <c r="B19" s="415" t="s">
        <v>886</v>
      </c>
      <c r="C19" s="416">
        <v>106.65</v>
      </c>
      <c r="D19" s="417"/>
      <c r="E19" s="416">
        <v>35.55</v>
      </c>
      <c r="F19" s="417"/>
      <c r="G19" s="416">
        <v>71.1</v>
      </c>
      <c r="H19" s="416">
        <v>23.700000000000017</v>
      </c>
      <c r="I19" s="412">
        <v>237</v>
      </c>
      <c r="J19" s="412">
        <v>237</v>
      </c>
      <c r="K19" s="418">
        <v>237</v>
      </c>
      <c r="L19" s="418">
        <v>237</v>
      </c>
      <c r="M19" s="418">
        <v>237</v>
      </c>
      <c r="N19" s="418">
        <v>237</v>
      </c>
    </row>
    <row r="20" spans="1:14" ht="12.75">
      <c r="A20" s="29" t="s">
        <v>15</v>
      </c>
      <c r="B20" s="9"/>
      <c r="C20" s="419">
        <f>SUM(C9:C19)</f>
        <v>927</v>
      </c>
      <c r="D20" s="29"/>
      <c r="E20" s="419">
        <f aca="true" t="shared" si="0" ref="E20:N20">SUM(E9:E19)</f>
        <v>309</v>
      </c>
      <c r="F20" s="29">
        <f t="shared" si="0"/>
        <v>34</v>
      </c>
      <c r="G20" s="29">
        <f t="shared" si="0"/>
        <v>618</v>
      </c>
      <c r="H20" s="419">
        <f t="shared" si="0"/>
        <v>205.99999999999997</v>
      </c>
      <c r="I20" s="375">
        <f t="shared" si="0"/>
        <v>2058</v>
      </c>
      <c r="J20" s="375">
        <f t="shared" si="0"/>
        <v>2058</v>
      </c>
      <c r="K20" s="29">
        <f t="shared" si="0"/>
        <v>2059</v>
      </c>
      <c r="L20" s="29">
        <f t="shared" si="0"/>
        <v>2059</v>
      </c>
      <c r="M20" s="29">
        <f t="shared" si="0"/>
        <v>2059</v>
      </c>
      <c r="N20" s="29">
        <f t="shared" si="0"/>
        <v>2059</v>
      </c>
    </row>
    <row r="21" spans="9:10" ht="12.75">
      <c r="I21" s="420"/>
      <c r="J21" s="420"/>
    </row>
    <row r="22" spans="9:10" ht="12.75">
      <c r="I22" s="421"/>
      <c r="J22" s="421"/>
    </row>
    <row r="23" spans="1:12" ht="12.75" customHeight="1">
      <c r="A23" s="222"/>
      <c r="B23" s="222"/>
      <c r="C23" s="222"/>
      <c r="D23" s="222"/>
      <c r="H23" s="236"/>
      <c r="I23" s="421"/>
      <c r="J23" s="421"/>
      <c r="K23" s="236"/>
      <c r="L23" s="236"/>
    </row>
    <row r="24" spans="1:12" ht="12.75" customHeight="1">
      <c r="A24" s="222"/>
      <c r="B24" s="222"/>
      <c r="C24" s="222"/>
      <c r="D24" s="222"/>
      <c r="H24" s="236"/>
      <c r="I24" s="236"/>
      <c r="J24" s="236"/>
      <c r="K24" s="236"/>
      <c r="L24" s="236"/>
    </row>
    <row r="25" spans="1:13" ht="12.75" customHeight="1">
      <c r="A25" s="222"/>
      <c r="B25" s="222"/>
      <c r="C25" s="222"/>
      <c r="D25" s="222"/>
      <c r="H25" s="236"/>
      <c r="I25" s="236"/>
      <c r="J25" s="560" t="s">
        <v>888</v>
      </c>
      <c r="K25" s="560"/>
      <c r="L25" s="560"/>
      <c r="M25" s="560"/>
    </row>
    <row r="26" spans="1:13" ht="13.5">
      <c r="A26" s="222" t="s">
        <v>11</v>
      </c>
      <c r="C26" s="222"/>
      <c r="D26" s="222"/>
      <c r="H26" s="236"/>
      <c r="I26" s="236"/>
      <c r="J26" s="560" t="s">
        <v>889</v>
      </c>
      <c r="K26" s="560"/>
      <c r="L26" s="560"/>
      <c r="M26" s="560"/>
    </row>
  </sheetData>
  <sheetProtection/>
  <mergeCells count="14">
    <mergeCell ref="D6:H6"/>
    <mergeCell ref="A5:B5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J6:J7"/>
    <mergeCell ref="J25:M25"/>
    <mergeCell ref="J26:M2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"/>
  <sheetViews>
    <sheetView view="pageBreakPreview" zoomScale="120" zoomScaleSheetLayoutView="120" zoomScalePageLayoutView="0" workbookViewId="0" topLeftCell="A1">
      <selection activeCell="H33" sqref="H33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5.75">
      <c r="A1" s="654" t="s">
        <v>0</v>
      </c>
      <c r="B1" s="654"/>
      <c r="C1" s="654"/>
      <c r="D1" s="654"/>
      <c r="E1" s="654"/>
      <c r="F1" s="654"/>
      <c r="G1" s="654"/>
      <c r="H1" s="257" t="s">
        <v>513</v>
      </c>
    </row>
    <row r="2" spans="1:7" ht="21.75">
      <c r="A2" s="655" t="s">
        <v>694</v>
      </c>
      <c r="B2" s="655"/>
      <c r="C2" s="655"/>
      <c r="D2" s="655"/>
      <c r="E2" s="655"/>
      <c r="F2" s="655"/>
      <c r="G2" s="655"/>
    </row>
    <row r="3" spans="1:7" ht="14.25">
      <c r="A3" s="215"/>
      <c r="B3" s="215"/>
      <c r="C3" s="215"/>
      <c r="D3" s="215"/>
      <c r="E3" s="215"/>
      <c r="F3" s="215"/>
      <c r="G3" s="215"/>
    </row>
    <row r="4" spans="1:7" ht="15.75">
      <c r="A4" s="654" t="s">
        <v>512</v>
      </c>
      <c r="B4" s="654"/>
      <c r="C4" s="654"/>
      <c r="D4" s="654"/>
      <c r="E4" s="654"/>
      <c r="F4" s="654"/>
      <c r="G4" s="654"/>
    </row>
    <row r="5" spans="1:8" ht="14.25">
      <c r="A5" s="588" t="s">
        <v>911</v>
      </c>
      <c r="B5" s="588"/>
      <c r="C5" s="216"/>
      <c r="D5" s="216"/>
      <c r="E5" s="216"/>
      <c r="F5" s="216"/>
      <c r="G5" s="776" t="s">
        <v>773</v>
      </c>
      <c r="H5" s="776"/>
    </row>
    <row r="6" spans="1:8" ht="21.75" customHeight="1">
      <c r="A6" s="744" t="s">
        <v>2</v>
      </c>
      <c r="B6" s="744" t="s">
        <v>492</v>
      </c>
      <c r="C6" s="587" t="s">
        <v>33</v>
      </c>
      <c r="D6" s="587" t="s">
        <v>497</v>
      </c>
      <c r="E6" s="587"/>
      <c r="F6" s="607" t="s">
        <v>498</v>
      </c>
      <c r="G6" s="607"/>
      <c r="H6" s="744" t="s">
        <v>219</v>
      </c>
    </row>
    <row r="7" spans="1:8" ht="25.5" customHeight="1">
      <c r="A7" s="745"/>
      <c r="B7" s="745"/>
      <c r="C7" s="587"/>
      <c r="D7" s="5" t="s">
        <v>493</v>
      </c>
      <c r="E7" s="5" t="s">
        <v>494</v>
      </c>
      <c r="F7" s="68" t="s">
        <v>495</v>
      </c>
      <c r="G7" s="5" t="s">
        <v>496</v>
      </c>
      <c r="H7" s="745"/>
    </row>
    <row r="8" spans="1:8" ht="14.25">
      <c r="A8" s="219" t="s">
        <v>253</v>
      </c>
      <c r="B8" s="219" t="s">
        <v>254</v>
      </c>
      <c r="C8" s="219" t="s">
        <v>255</v>
      </c>
      <c r="D8" s="219" t="s">
        <v>256</v>
      </c>
      <c r="E8" s="219" t="s">
        <v>257</v>
      </c>
      <c r="F8" s="219" t="s">
        <v>258</v>
      </c>
      <c r="G8" s="219" t="s">
        <v>259</v>
      </c>
      <c r="H8" s="219">
        <v>8</v>
      </c>
    </row>
    <row r="9" spans="1:8" ht="14.25">
      <c r="A9" s="314">
        <v>1</v>
      </c>
      <c r="B9" s="8" t="s">
        <v>898</v>
      </c>
      <c r="C9" s="9" t="s">
        <v>876</v>
      </c>
      <c r="D9" s="556">
        <v>0</v>
      </c>
      <c r="E9" s="556">
        <v>0</v>
      </c>
      <c r="F9" s="556">
        <v>0</v>
      </c>
      <c r="G9" s="556">
        <v>0</v>
      </c>
      <c r="H9" s="556">
        <v>0</v>
      </c>
    </row>
    <row r="10" spans="1:8" ht="14.25">
      <c r="A10" s="314">
        <v>2</v>
      </c>
      <c r="B10" s="8" t="s">
        <v>898</v>
      </c>
      <c r="C10" s="9" t="s">
        <v>877</v>
      </c>
      <c r="D10" s="556">
        <v>0</v>
      </c>
      <c r="E10" s="556">
        <v>0</v>
      </c>
      <c r="F10" s="556">
        <v>0</v>
      </c>
      <c r="G10" s="556">
        <v>0</v>
      </c>
      <c r="H10" s="556">
        <v>0</v>
      </c>
    </row>
    <row r="11" spans="1:8" ht="14.25">
      <c r="A11" s="314">
        <v>3</v>
      </c>
      <c r="B11" s="8" t="s">
        <v>898</v>
      </c>
      <c r="C11" s="9" t="s">
        <v>878</v>
      </c>
      <c r="D11" s="556">
        <v>0</v>
      </c>
      <c r="E11" s="556">
        <v>0</v>
      </c>
      <c r="F11" s="556">
        <v>0</v>
      </c>
      <c r="G11" s="556">
        <v>0</v>
      </c>
      <c r="H11" s="556">
        <v>0</v>
      </c>
    </row>
    <row r="12" spans="1:8" ht="14.25">
      <c r="A12" s="314">
        <v>4</v>
      </c>
      <c r="B12" s="8" t="s">
        <v>898</v>
      </c>
      <c r="C12" s="9" t="s">
        <v>879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</row>
    <row r="13" spans="1:8" ht="14.25">
      <c r="A13" s="314">
        <v>5</v>
      </c>
      <c r="B13" s="8" t="s">
        <v>898</v>
      </c>
      <c r="C13" s="9" t="s">
        <v>880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</row>
    <row r="14" spans="1:8" ht="14.25">
      <c r="A14" s="314">
        <v>6</v>
      </c>
      <c r="B14" s="8" t="s">
        <v>898</v>
      </c>
      <c r="C14" s="9" t="s">
        <v>881</v>
      </c>
      <c r="D14" s="556">
        <v>0</v>
      </c>
      <c r="E14" s="556">
        <v>0</v>
      </c>
      <c r="F14" s="556">
        <v>0</v>
      </c>
      <c r="G14" s="556">
        <v>0</v>
      </c>
      <c r="H14" s="556">
        <v>0</v>
      </c>
    </row>
    <row r="15" spans="1:8" ht="14.25">
      <c r="A15" s="314">
        <v>7</v>
      </c>
      <c r="B15" s="8" t="s">
        <v>898</v>
      </c>
      <c r="C15" s="9" t="s">
        <v>882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</row>
    <row r="16" spans="1:8" ht="14.25">
      <c r="A16" s="314">
        <v>8</v>
      </c>
      <c r="B16" s="8" t="s">
        <v>898</v>
      </c>
      <c r="C16" s="9" t="s">
        <v>883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</row>
    <row r="17" spans="1:8" ht="14.25">
      <c r="A17" s="314">
        <v>9</v>
      </c>
      <c r="B17" s="8" t="s">
        <v>898</v>
      </c>
      <c r="C17" s="9" t="s">
        <v>884</v>
      </c>
      <c r="D17" s="556">
        <v>0</v>
      </c>
      <c r="E17" s="556">
        <v>0</v>
      </c>
      <c r="F17" s="556">
        <v>0</v>
      </c>
      <c r="G17" s="556">
        <v>0</v>
      </c>
      <c r="H17" s="556">
        <v>0</v>
      </c>
    </row>
    <row r="18" spans="1:8" ht="14.25">
      <c r="A18" s="314">
        <v>10</v>
      </c>
      <c r="B18" s="8" t="s">
        <v>898</v>
      </c>
      <c r="C18" s="9" t="s">
        <v>885</v>
      </c>
      <c r="D18" s="556">
        <v>0</v>
      </c>
      <c r="E18" s="556">
        <v>0</v>
      </c>
      <c r="F18" s="556">
        <v>0</v>
      </c>
      <c r="G18" s="556">
        <v>0</v>
      </c>
      <c r="H18" s="556">
        <v>0</v>
      </c>
    </row>
    <row r="19" spans="1:8" ht="14.25">
      <c r="A19" s="314">
        <v>11</v>
      </c>
      <c r="B19" s="8" t="s">
        <v>898</v>
      </c>
      <c r="C19" s="9" t="s">
        <v>886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</row>
    <row r="20" spans="1:8" ht="12.75">
      <c r="A20" s="29" t="s">
        <v>15</v>
      </c>
      <c r="B20" s="9"/>
      <c r="C20" s="9"/>
      <c r="D20" s="9"/>
      <c r="E20" s="9"/>
      <c r="F20" s="9"/>
      <c r="G20" s="9"/>
      <c r="H20" s="9"/>
    </row>
    <row r="23" spans="1:8" ht="12.75" customHeight="1">
      <c r="A23" s="222"/>
      <c r="B23" s="222"/>
      <c r="C23" s="222"/>
      <c r="D23" s="222"/>
      <c r="F23" s="236"/>
      <c r="G23" s="236"/>
      <c r="H23" s="236"/>
    </row>
    <row r="24" spans="1:8" ht="12.75" customHeight="1">
      <c r="A24" s="222"/>
      <c r="B24" s="222"/>
      <c r="C24" s="222"/>
      <c r="D24" s="222"/>
      <c r="F24" s="236"/>
      <c r="G24" s="236"/>
      <c r="H24" s="236"/>
    </row>
    <row r="25" spans="1:8" ht="12.75" customHeight="1">
      <c r="A25" s="222"/>
      <c r="B25" s="222"/>
      <c r="C25" s="222"/>
      <c r="D25" s="222"/>
      <c r="E25" s="560" t="s">
        <v>888</v>
      </c>
      <c r="F25" s="560"/>
      <c r="G25" s="560"/>
      <c r="H25" s="560"/>
    </row>
    <row r="26" spans="1:8" ht="13.5">
      <c r="A26" s="222" t="s">
        <v>11</v>
      </c>
      <c r="C26" s="222"/>
      <c r="D26" s="222"/>
      <c r="E26" s="560" t="s">
        <v>889</v>
      </c>
      <c r="F26" s="560"/>
      <c r="G26" s="560"/>
      <c r="H26" s="560"/>
    </row>
  </sheetData>
  <sheetProtection/>
  <mergeCells count="13">
    <mergeCell ref="A5:B5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E25:H25"/>
    <mergeCell ref="E26:H26"/>
    <mergeCell ref="H6:H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7"/>
  <sheetViews>
    <sheetView view="pageBreakPreview" zoomScale="84" zoomScaleSheetLayoutView="84" zoomScalePageLayoutView="0" workbookViewId="0" topLeftCell="A1">
      <selection activeCell="H33" sqref="H33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5.75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257" t="s">
        <v>515</v>
      </c>
    </row>
    <row r="2" spans="1:11" ht="21.75">
      <c r="A2" s="655" t="s">
        <v>694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1" ht="14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5.75">
      <c r="A4" s="654" t="s">
        <v>514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</row>
    <row r="5" spans="1:12" ht="14.25">
      <c r="A5" s="588" t="s">
        <v>911</v>
      </c>
      <c r="B5" s="588"/>
      <c r="C5" s="216"/>
      <c r="D5" s="216"/>
      <c r="E5" s="216"/>
      <c r="F5" s="216"/>
      <c r="G5" s="216"/>
      <c r="H5" s="216"/>
      <c r="I5" s="216"/>
      <c r="J5" s="743" t="s">
        <v>773</v>
      </c>
      <c r="K5" s="743"/>
      <c r="L5" s="743"/>
    </row>
    <row r="6" spans="1:12" ht="21.75" customHeight="1">
      <c r="A6" s="744" t="s">
        <v>2</v>
      </c>
      <c r="B6" s="744" t="s">
        <v>33</v>
      </c>
      <c r="C6" s="596" t="s">
        <v>457</v>
      </c>
      <c r="D6" s="607"/>
      <c r="E6" s="597"/>
      <c r="F6" s="596" t="s">
        <v>463</v>
      </c>
      <c r="G6" s="607"/>
      <c r="H6" s="607"/>
      <c r="I6" s="597"/>
      <c r="J6" s="587" t="s">
        <v>465</v>
      </c>
      <c r="K6" s="587"/>
      <c r="L6" s="587"/>
    </row>
    <row r="7" spans="1:12" ht="29.25" customHeight="1">
      <c r="A7" s="745"/>
      <c r="B7" s="745"/>
      <c r="C7" s="248" t="s">
        <v>209</v>
      </c>
      <c r="D7" s="248" t="s">
        <v>459</v>
      </c>
      <c r="E7" s="248" t="s">
        <v>464</v>
      </c>
      <c r="F7" s="248" t="s">
        <v>209</v>
      </c>
      <c r="G7" s="248" t="s">
        <v>458</v>
      </c>
      <c r="H7" s="248" t="s">
        <v>460</v>
      </c>
      <c r="I7" s="248" t="s">
        <v>464</v>
      </c>
      <c r="J7" s="5" t="s">
        <v>461</v>
      </c>
      <c r="K7" s="5" t="s">
        <v>462</v>
      </c>
      <c r="L7" s="248" t="s">
        <v>464</v>
      </c>
    </row>
    <row r="8" spans="1:12" ht="14.25">
      <c r="A8" s="219" t="s">
        <v>253</v>
      </c>
      <c r="B8" s="219" t="s">
        <v>254</v>
      </c>
      <c r="C8" s="219" t="s">
        <v>255</v>
      </c>
      <c r="D8" s="219" t="s">
        <v>256</v>
      </c>
      <c r="E8" s="219" t="s">
        <v>257</v>
      </c>
      <c r="F8" s="219" t="s">
        <v>258</v>
      </c>
      <c r="G8" s="219" t="s">
        <v>259</v>
      </c>
      <c r="H8" s="219" t="s">
        <v>260</v>
      </c>
      <c r="I8" s="219" t="s">
        <v>279</v>
      </c>
      <c r="J8" s="219" t="s">
        <v>280</v>
      </c>
      <c r="K8" s="219" t="s">
        <v>281</v>
      </c>
      <c r="L8" s="219" t="s">
        <v>309</v>
      </c>
    </row>
    <row r="9" spans="1:12" ht="12.75">
      <c r="A9" s="18">
        <v>1</v>
      </c>
      <c r="B9" s="9" t="s">
        <v>876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12.75">
      <c r="A10" s="18">
        <v>2</v>
      </c>
      <c r="B10" s="9" t="s">
        <v>877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12.75">
      <c r="A11" s="18">
        <v>2</v>
      </c>
      <c r="B11" s="9" t="s">
        <v>878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12.75">
      <c r="A12" s="18">
        <v>3</v>
      </c>
      <c r="B12" s="9" t="s">
        <v>879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12.75">
      <c r="A13" s="18">
        <v>4</v>
      </c>
      <c r="B13" s="9" t="s">
        <v>880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12.75">
      <c r="A14" s="18">
        <v>5</v>
      </c>
      <c r="B14" s="9" t="s">
        <v>881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12.75">
      <c r="A15" s="18">
        <v>6</v>
      </c>
      <c r="B15" s="9" t="s">
        <v>882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12.75">
      <c r="A16" s="18">
        <v>7</v>
      </c>
      <c r="B16" s="9" t="s">
        <v>883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12.75">
      <c r="A17" s="18">
        <v>8</v>
      </c>
      <c r="B17" s="9" t="s">
        <v>884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4" ht="12.75">
      <c r="A18" s="18">
        <v>9</v>
      </c>
      <c r="B18" s="9" t="s">
        <v>885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N18" t="s">
        <v>10</v>
      </c>
    </row>
    <row r="19" spans="1:12" ht="12.75">
      <c r="A19" s="18">
        <v>10</v>
      </c>
      <c r="B19" s="9" t="s">
        <v>886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>
      <c r="A20" s="3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3" spans="1:11" ht="12.75" customHeight="1">
      <c r="A23" s="222"/>
      <c r="B23" s="222"/>
      <c r="C23" s="222"/>
      <c r="D23" s="222"/>
      <c r="E23" s="222"/>
      <c r="F23" s="222"/>
      <c r="K23" s="223"/>
    </row>
    <row r="24" spans="1:12" ht="12.75" customHeight="1">
      <c r="A24" s="222"/>
      <c r="B24" s="222"/>
      <c r="C24" s="222"/>
      <c r="D24" s="222"/>
      <c r="E24" s="222" t="s">
        <v>10</v>
      </c>
      <c r="F24" s="222"/>
      <c r="J24" s="236"/>
      <c r="K24" s="236"/>
      <c r="L24" s="236"/>
    </row>
    <row r="25" spans="1:12" ht="12.75" customHeight="1">
      <c r="A25" s="222"/>
      <c r="B25" s="222"/>
      <c r="C25" s="222"/>
      <c r="D25" s="222"/>
      <c r="E25" s="222"/>
      <c r="F25" s="222"/>
      <c r="J25" s="236"/>
      <c r="K25" s="236"/>
      <c r="L25" s="236"/>
    </row>
    <row r="26" spans="1:12" ht="13.5">
      <c r="A26" s="222" t="s">
        <v>11</v>
      </c>
      <c r="F26" s="222"/>
      <c r="I26" s="560" t="s">
        <v>888</v>
      </c>
      <c r="J26" s="560"/>
      <c r="K26" s="560"/>
      <c r="L26" s="560"/>
    </row>
    <row r="27" spans="9:12" ht="13.5">
      <c r="I27" s="560" t="s">
        <v>889</v>
      </c>
      <c r="J27" s="560"/>
      <c r="K27" s="560"/>
      <c r="L27" s="560"/>
    </row>
  </sheetData>
  <sheetProtection/>
  <mergeCells count="12">
    <mergeCell ref="I26:L26"/>
    <mergeCell ref="I27:L27"/>
    <mergeCell ref="A1:K1"/>
    <mergeCell ref="C6:E6"/>
    <mergeCell ref="F6:I6"/>
    <mergeCell ref="J6:L6"/>
    <mergeCell ref="A6:A7"/>
    <mergeCell ref="B6:B7"/>
    <mergeCell ref="A2:K2"/>
    <mergeCell ref="A5:B5"/>
    <mergeCell ref="A4:K4"/>
    <mergeCell ref="J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view="pageBreakPreview" zoomScale="80" zoomScaleSheetLayoutView="80" zoomScalePageLayoutView="0" workbookViewId="0" topLeftCell="A1">
      <selection activeCell="H33" sqref="H33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5.75">
      <c r="A1" s="654" t="s">
        <v>0</v>
      </c>
      <c r="B1" s="654"/>
      <c r="C1" s="654"/>
      <c r="D1" s="654"/>
      <c r="E1" s="654"/>
      <c r="F1" s="654"/>
      <c r="G1" s="654"/>
      <c r="H1" s="654"/>
      <c r="I1" s="323"/>
      <c r="J1" s="323"/>
      <c r="K1" s="257" t="s">
        <v>517</v>
      </c>
    </row>
    <row r="2" spans="1:10" ht="21.75">
      <c r="A2" s="655" t="s">
        <v>694</v>
      </c>
      <c r="B2" s="655"/>
      <c r="C2" s="655"/>
      <c r="D2" s="655"/>
      <c r="E2" s="655"/>
      <c r="F2" s="655"/>
      <c r="G2" s="655"/>
      <c r="H2" s="655"/>
      <c r="I2" s="214"/>
      <c r="J2" s="214"/>
    </row>
    <row r="3" spans="1:10" ht="14.25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10" ht="15.75">
      <c r="A4" s="654" t="s">
        <v>516</v>
      </c>
      <c r="B4" s="654"/>
      <c r="C4" s="654"/>
      <c r="D4" s="654"/>
      <c r="E4" s="654"/>
      <c r="F4" s="654"/>
      <c r="G4" s="654"/>
      <c r="H4" s="654"/>
      <c r="I4" s="323"/>
      <c r="J4" s="323"/>
    </row>
    <row r="5" spans="1:11" ht="14.25">
      <c r="A5" s="588" t="s">
        <v>911</v>
      </c>
      <c r="B5" s="588"/>
      <c r="C5" s="216"/>
      <c r="D5" s="216"/>
      <c r="E5" s="216"/>
      <c r="F5" s="216"/>
      <c r="G5" s="743" t="s">
        <v>773</v>
      </c>
      <c r="H5" s="743"/>
      <c r="I5" s="743"/>
      <c r="J5" s="743"/>
      <c r="K5" s="743"/>
    </row>
    <row r="6" spans="1:11" ht="21.75" customHeight="1">
      <c r="A6" s="744" t="s">
        <v>2</v>
      </c>
      <c r="B6" s="744" t="s">
        <v>33</v>
      </c>
      <c r="C6" s="596" t="s">
        <v>475</v>
      </c>
      <c r="D6" s="607"/>
      <c r="E6" s="597"/>
      <c r="F6" s="596" t="s">
        <v>478</v>
      </c>
      <c r="G6" s="607"/>
      <c r="H6" s="597"/>
      <c r="I6" s="662" t="s">
        <v>644</v>
      </c>
      <c r="J6" s="662" t="s">
        <v>643</v>
      </c>
      <c r="K6" s="662" t="s">
        <v>74</v>
      </c>
    </row>
    <row r="7" spans="1:11" ht="29.25" customHeight="1">
      <c r="A7" s="745"/>
      <c r="B7" s="745"/>
      <c r="C7" s="5" t="s">
        <v>474</v>
      </c>
      <c r="D7" s="5" t="s">
        <v>476</v>
      </c>
      <c r="E7" s="5" t="s">
        <v>477</v>
      </c>
      <c r="F7" s="5" t="s">
        <v>474</v>
      </c>
      <c r="G7" s="5" t="s">
        <v>476</v>
      </c>
      <c r="H7" s="5" t="s">
        <v>477</v>
      </c>
      <c r="I7" s="663"/>
      <c r="J7" s="663"/>
      <c r="K7" s="663"/>
    </row>
    <row r="8" spans="1:11" ht="14.25">
      <c r="A8" s="315">
        <v>1</v>
      </c>
      <c r="B8" s="315">
        <v>2</v>
      </c>
      <c r="C8" s="315">
        <v>3</v>
      </c>
      <c r="D8" s="315">
        <v>4</v>
      </c>
      <c r="E8" s="315">
        <v>5</v>
      </c>
      <c r="F8" s="315">
        <v>6</v>
      </c>
      <c r="G8" s="315">
        <v>7</v>
      </c>
      <c r="H8" s="315">
        <v>8</v>
      </c>
      <c r="I8" s="315">
        <v>9</v>
      </c>
      <c r="J8" s="315">
        <v>10</v>
      </c>
      <c r="K8" s="315">
        <v>11</v>
      </c>
    </row>
    <row r="9" spans="1:11" ht="14.25">
      <c r="A9" s="314">
        <v>1</v>
      </c>
      <c r="B9" s="9" t="s">
        <v>876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14.25">
      <c r="A10" s="314">
        <v>2</v>
      </c>
      <c r="B10" s="9" t="s">
        <v>877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4.25">
      <c r="A11" s="314">
        <v>3</v>
      </c>
      <c r="B11" s="9" t="s">
        <v>878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4.25">
      <c r="A12" s="314">
        <v>4</v>
      </c>
      <c r="B12" s="9" t="s">
        <v>879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14.25">
      <c r="A13" s="314">
        <v>5</v>
      </c>
      <c r="B13" s="9" t="s">
        <v>880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14.25">
      <c r="A14" s="314">
        <v>6</v>
      </c>
      <c r="B14" s="9" t="s">
        <v>881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4.25">
      <c r="A15" s="314">
        <v>7</v>
      </c>
      <c r="B15" s="9" t="s">
        <v>882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14.25">
      <c r="A16" s="314">
        <v>8</v>
      </c>
      <c r="B16" s="9" t="s">
        <v>883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3" ht="14.25">
      <c r="A17" s="314">
        <v>9</v>
      </c>
      <c r="B17" s="9" t="s">
        <v>884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M17" t="s">
        <v>10</v>
      </c>
    </row>
    <row r="18" spans="1:11" ht="14.25">
      <c r="A18" s="314">
        <v>10</v>
      </c>
      <c r="B18" s="9" t="s">
        <v>885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4.25">
      <c r="A19" s="314">
        <v>11</v>
      </c>
      <c r="B19" s="9" t="s">
        <v>886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2.75">
      <c r="A20" s="29" t="s">
        <v>15</v>
      </c>
      <c r="B20" s="9"/>
      <c r="C20" s="29">
        <f aca="true" t="shared" si="0" ref="C20:K20">SUM(C9:C19)</f>
        <v>0</v>
      </c>
      <c r="D20" s="29">
        <f t="shared" si="0"/>
        <v>0</v>
      </c>
      <c r="E20" s="29">
        <f t="shared" si="0"/>
        <v>0</v>
      </c>
      <c r="F20" s="29">
        <f t="shared" si="0"/>
        <v>0</v>
      </c>
      <c r="G20" s="29">
        <f t="shared" si="0"/>
        <v>0</v>
      </c>
      <c r="H20" s="29">
        <f t="shared" si="0"/>
        <v>0</v>
      </c>
      <c r="I20" s="29">
        <f t="shared" si="0"/>
        <v>0</v>
      </c>
      <c r="J20" s="29">
        <f t="shared" si="0"/>
        <v>0</v>
      </c>
      <c r="K20" s="29">
        <f t="shared" si="0"/>
        <v>0</v>
      </c>
    </row>
    <row r="23" spans="1:6" ht="12.75" customHeight="1">
      <c r="A23" s="222"/>
      <c r="B23" s="222"/>
      <c r="C23" s="222"/>
      <c r="D23" s="222"/>
      <c r="E23" s="222"/>
      <c r="F23" s="222"/>
    </row>
    <row r="24" spans="1:11" ht="12.75" customHeight="1">
      <c r="A24" s="222" t="s">
        <v>11</v>
      </c>
      <c r="B24" s="222"/>
      <c r="C24" s="222"/>
      <c r="D24" s="222"/>
      <c r="E24" s="222"/>
      <c r="F24" s="222"/>
      <c r="G24" s="236"/>
      <c r="H24" s="236"/>
      <c r="I24" s="236"/>
      <c r="J24" s="236"/>
      <c r="K24" s="236"/>
    </row>
    <row r="25" spans="1:11" ht="12.75" customHeight="1">
      <c r="A25" s="222"/>
      <c r="B25" s="222"/>
      <c r="C25" s="222"/>
      <c r="D25" s="222"/>
      <c r="E25" s="222"/>
      <c r="F25" s="222"/>
      <c r="G25" s="236"/>
      <c r="H25" s="236"/>
      <c r="I25" s="236"/>
      <c r="J25" s="236"/>
      <c r="K25" s="236"/>
    </row>
    <row r="26" spans="6:11" ht="12.75" customHeight="1">
      <c r="F26" s="222"/>
      <c r="H26" s="560" t="s">
        <v>888</v>
      </c>
      <c r="I26" s="560"/>
      <c r="J26" s="560"/>
      <c r="K26" s="560"/>
    </row>
    <row r="27" spans="8:11" ht="13.5">
      <c r="H27" s="560" t="s">
        <v>889</v>
      </c>
      <c r="I27" s="560"/>
      <c r="J27" s="560"/>
      <c r="K27" s="560"/>
    </row>
  </sheetData>
  <sheetProtection/>
  <mergeCells count="14">
    <mergeCell ref="H26:K26"/>
    <mergeCell ref="H27:K27"/>
    <mergeCell ref="A6:A7"/>
    <mergeCell ref="B6:B7"/>
    <mergeCell ref="C6:E6"/>
    <mergeCell ref="F6:H6"/>
    <mergeCell ref="G5:K5"/>
    <mergeCell ref="A1:H1"/>
    <mergeCell ref="A2:H2"/>
    <mergeCell ref="A4:H4"/>
    <mergeCell ref="K6:K7"/>
    <mergeCell ref="I6:I7"/>
    <mergeCell ref="J6:J7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3"/>
  <sheetViews>
    <sheetView view="pageBreakPreview" zoomScale="90" zoomScaleNormal="85" zoomScaleSheetLayoutView="90" zoomScalePageLayoutView="0" workbookViewId="0" topLeftCell="A2">
      <selection activeCell="H33" sqref="H33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5.57421875" style="0" customWidth="1"/>
    <col min="12" max="12" width="17.7109375" style="0" customWidth="1"/>
  </cols>
  <sheetData>
    <row r="1" spans="1:12" ht="15">
      <c r="A1" s="89"/>
      <c r="B1" s="89"/>
      <c r="C1" s="89"/>
      <c r="D1" s="89"/>
      <c r="E1" s="89"/>
      <c r="F1" s="89"/>
      <c r="G1" s="89"/>
      <c r="H1" s="89"/>
      <c r="K1" s="664" t="s">
        <v>82</v>
      </c>
      <c r="L1" s="664"/>
    </row>
    <row r="2" spans="1:12" ht="15">
      <c r="A2" s="781" t="s">
        <v>0</v>
      </c>
      <c r="B2" s="781"/>
      <c r="C2" s="781"/>
      <c r="D2" s="781"/>
      <c r="E2" s="781"/>
      <c r="F2" s="781"/>
      <c r="G2" s="781"/>
      <c r="H2" s="781"/>
      <c r="I2" s="89"/>
      <c r="J2" s="89"/>
      <c r="K2" s="89"/>
      <c r="L2" s="89"/>
    </row>
    <row r="3" spans="1:12" ht="21">
      <c r="A3" s="647" t="s">
        <v>694</v>
      </c>
      <c r="B3" s="647"/>
      <c r="C3" s="647"/>
      <c r="D3" s="647"/>
      <c r="E3" s="647"/>
      <c r="F3" s="647"/>
      <c r="G3" s="647"/>
      <c r="H3" s="647"/>
      <c r="I3" s="89"/>
      <c r="J3" s="89"/>
      <c r="K3" s="89"/>
      <c r="L3" s="89"/>
    </row>
    <row r="4" spans="1:12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5">
      <c r="A5" s="648" t="s">
        <v>763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</row>
    <row r="6" spans="1:12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2.75">
      <c r="A7" s="588" t="s">
        <v>911</v>
      </c>
      <c r="B7" s="588"/>
      <c r="C7" s="89"/>
      <c r="D7" s="89"/>
      <c r="E7" s="89"/>
      <c r="F7" s="89"/>
      <c r="G7" s="89"/>
      <c r="H7" s="317"/>
      <c r="I7" s="89"/>
      <c r="J7" s="89"/>
      <c r="K7" s="89"/>
      <c r="L7" s="89"/>
    </row>
    <row r="8" spans="1:12" ht="17.25">
      <c r="A8" s="92"/>
      <c r="B8" s="92"/>
      <c r="C8" s="89"/>
      <c r="D8" s="89"/>
      <c r="E8" s="89"/>
      <c r="F8" s="89"/>
      <c r="G8" s="89"/>
      <c r="H8" s="89"/>
      <c r="I8" s="117"/>
      <c r="J8" s="140"/>
      <c r="K8" s="657" t="s">
        <v>771</v>
      </c>
      <c r="L8" s="657"/>
    </row>
    <row r="9" spans="1:12" ht="27.75" customHeight="1">
      <c r="A9" s="779" t="s">
        <v>211</v>
      </c>
      <c r="B9" s="779" t="s">
        <v>210</v>
      </c>
      <c r="C9" s="587" t="s">
        <v>483</v>
      </c>
      <c r="D9" s="587" t="s">
        <v>484</v>
      </c>
      <c r="E9" s="777" t="s">
        <v>485</v>
      </c>
      <c r="F9" s="777"/>
      <c r="G9" s="777" t="s">
        <v>440</v>
      </c>
      <c r="H9" s="777"/>
      <c r="I9" s="777" t="s">
        <v>221</v>
      </c>
      <c r="J9" s="777"/>
      <c r="K9" s="778" t="s">
        <v>222</v>
      </c>
      <c r="L9" s="778"/>
    </row>
    <row r="10" spans="1:12" ht="43.5" customHeight="1">
      <c r="A10" s="780"/>
      <c r="B10" s="780"/>
      <c r="C10" s="587"/>
      <c r="D10" s="587"/>
      <c r="E10" s="5" t="s">
        <v>209</v>
      </c>
      <c r="F10" s="5" t="s">
        <v>192</v>
      </c>
      <c r="G10" s="5" t="s">
        <v>209</v>
      </c>
      <c r="H10" s="5" t="s">
        <v>192</v>
      </c>
      <c r="I10" s="5" t="s">
        <v>209</v>
      </c>
      <c r="J10" s="5" t="s">
        <v>192</v>
      </c>
      <c r="K10" s="5" t="s">
        <v>863</v>
      </c>
      <c r="L10" s="5" t="s">
        <v>862</v>
      </c>
    </row>
    <row r="11" spans="1:12" s="14" customFormat="1" ht="12.75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94">
        <v>11</v>
      </c>
      <c r="L11" s="94">
        <v>12</v>
      </c>
    </row>
    <row r="12" spans="1:18" ht="12.75">
      <c r="A12" s="96">
        <v>1</v>
      </c>
      <c r="B12" s="436" t="s">
        <v>876</v>
      </c>
      <c r="C12" s="9"/>
      <c r="D12" s="9"/>
      <c r="E12" s="9">
        <v>129</v>
      </c>
      <c r="F12" s="9">
        <v>21679</v>
      </c>
      <c r="G12" s="452">
        <v>0</v>
      </c>
      <c r="H12" s="452">
        <v>0</v>
      </c>
      <c r="I12" s="9">
        <v>129</v>
      </c>
      <c r="J12" s="452">
        <v>15423</v>
      </c>
      <c r="K12" s="97">
        <v>0</v>
      </c>
      <c r="L12" s="97">
        <v>0</v>
      </c>
      <c r="M12" s="21"/>
      <c r="N12" s="21"/>
      <c r="O12" s="12"/>
      <c r="P12" s="457"/>
      <c r="Q12" s="12"/>
      <c r="R12" s="457"/>
    </row>
    <row r="13" spans="1:18" ht="12.75">
      <c r="A13" s="96">
        <v>2</v>
      </c>
      <c r="B13" s="436" t="s">
        <v>877</v>
      </c>
      <c r="C13" s="9"/>
      <c r="D13" s="9"/>
      <c r="E13" s="9">
        <v>74</v>
      </c>
      <c r="F13" s="9">
        <v>3517</v>
      </c>
      <c r="G13" s="452">
        <v>0</v>
      </c>
      <c r="H13" s="452">
        <v>0</v>
      </c>
      <c r="I13" s="9">
        <v>74</v>
      </c>
      <c r="J13" s="452">
        <v>2533</v>
      </c>
      <c r="K13" s="97">
        <v>0</v>
      </c>
      <c r="L13" s="97">
        <v>0</v>
      </c>
      <c r="M13" s="21"/>
      <c r="N13" s="21"/>
      <c r="O13" s="12"/>
      <c r="P13" s="457"/>
      <c r="Q13" s="12"/>
      <c r="R13" s="457"/>
    </row>
    <row r="14" spans="1:18" ht="12.75">
      <c r="A14" s="96">
        <v>3</v>
      </c>
      <c r="B14" s="436" t="s">
        <v>878</v>
      </c>
      <c r="C14" s="9"/>
      <c r="D14" s="9"/>
      <c r="E14" s="9">
        <v>97</v>
      </c>
      <c r="F14" s="9">
        <v>6063</v>
      </c>
      <c r="G14" s="452">
        <v>0</v>
      </c>
      <c r="H14" s="452">
        <v>0</v>
      </c>
      <c r="I14" s="9">
        <v>97</v>
      </c>
      <c r="J14" s="452">
        <v>4151</v>
      </c>
      <c r="K14" s="97">
        <v>0</v>
      </c>
      <c r="L14" s="97">
        <v>0</v>
      </c>
      <c r="M14" s="21"/>
      <c r="N14" s="21"/>
      <c r="O14" s="12"/>
      <c r="P14" s="457"/>
      <c r="Q14" s="12"/>
      <c r="R14" s="457"/>
    </row>
    <row r="15" spans="1:18" ht="12.75">
      <c r="A15" s="96">
        <v>4</v>
      </c>
      <c r="B15" s="436" t="s">
        <v>879</v>
      </c>
      <c r="C15" s="9"/>
      <c r="D15" s="9"/>
      <c r="E15" s="9">
        <v>66</v>
      </c>
      <c r="F15" s="9">
        <v>2281</v>
      </c>
      <c r="G15" s="452">
        <v>0</v>
      </c>
      <c r="H15" s="452">
        <v>0</v>
      </c>
      <c r="I15" s="9">
        <v>66</v>
      </c>
      <c r="J15" s="452">
        <v>1536</v>
      </c>
      <c r="K15" s="97">
        <v>0</v>
      </c>
      <c r="L15" s="97">
        <v>0</v>
      </c>
      <c r="M15" s="21"/>
      <c r="N15" s="21"/>
      <c r="O15" s="12"/>
      <c r="P15" s="457"/>
      <c r="Q15" s="12"/>
      <c r="R15" s="457"/>
    </row>
    <row r="16" spans="1:18" ht="12.75">
      <c r="A16" s="96">
        <v>5</v>
      </c>
      <c r="B16" s="436" t="s">
        <v>880</v>
      </c>
      <c r="C16" s="9"/>
      <c r="D16" s="9"/>
      <c r="E16" s="9">
        <v>106</v>
      </c>
      <c r="F16" s="9">
        <v>5365</v>
      </c>
      <c r="G16" s="452">
        <v>0</v>
      </c>
      <c r="H16" s="452">
        <v>0</v>
      </c>
      <c r="I16" s="9">
        <v>106</v>
      </c>
      <c r="J16" s="452">
        <v>3848</v>
      </c>
      <c r="K16" s="97">
        <v>0</v>
      </c>
      <c r="L16" s="97">
        <v>0</v>
      </c>
      <c r="M16" s="21"/>
      <c r="N16" s="21"/>
      <c r="O16" s="12"/>
      <c r="P16" s="457"/>
      <c r="Q16" s="12"/>
      <c r="R16" s="457"/>
    </row>
    <row r="17" spans="1:18" ht="12.75">
      <c r="A17" s="96">
        <v>6</v>
      </c>
      <c r="B17" s="436" t="s">
        <v>881</v>
      </c>
      <c r="C17" s="9"/>
      <c r="D17" s="9"/>
      <c r="E17" s="9">
        <v>111</v>
      </c>
      <c r="F17" s="9">
        <v>15302</v>
      </c>
      <c r="G17" s="452">
        <v>0</v>
      </c>
      <c r="H17" s="452">
        <v>0</v>
      </c>
      <c r="I17" s="9">
        <v>111</v>
      </c>
      <c r="J17" s="452">
        <v>11974</v>
      </c>
      <c r="K17" s="97">
        <v>0</v>
      </c>
      <c r="L17" s="97">
        <v>0</v>
      </c>
      <c r="M17" s="21"/>
      <c r="N17" s="21"/>
      <c r="O17" s="12"/>
      <c r="P17" s="457"/>
      <c r="Q17" s="12"/>
      <c r="R17" s="457"/>
    </row>
    <row r="18" spans="1:18" ht="12.75">
      <c r="A18" s="96">
        <v>7</v>
      </c>
      <c r="B18" s="436" t="s">
        <v>882</v>
      </c>
      <c r="C18" s="9"/>
      <c r="D18" s="9"/>
      <c r="E18" s="9">
        <v>79</v>
      </c>
      <c r="F18" s="9">
        <v>5196</v>
      </c>
      <c r="G18" s="452">
        <v>0</v>
      </c>
      <c r="H18" s="452">
        <v>0</v>
      </c>
      <c r="I18" s="9">
        <v>79</v>
      </c>
      <c r="J18" s="452">
        <v>3727</v>
      </c>
      <c r="K18" s="97">
        <v>0</v>
      </c>
      <c r="L18" s="97">
        <v>0</v>
      </c>
      <c r="M18" s="21"/>
      <c r="N18" s="21"/>
      <c r="O18" s="12"/>
      <c r="P18" s="457"/>
      <c r="Q18" s="12"/>
      <c r="R18" s="457"/>
    </row>
    <row r="19" spans="1:18" ht="12.75">
      <c r="A19" s="96">
        <v>8</v>
      </c>
      <c r="B19" s="9" t="s">
        <v>883</v>
      </c>
      <c r="C19" s="9"/>
      <c r="D19" s="9"/>
      <c r="E19" s="9">
        <v>95</v>
      </c>
      <c r="F19" s="9">
        <v>7351</v>
      </c>
      <c r="G19" s="452">
        <v>0</v>
      </c>
      <c r="H19" s="452">
        <v>0</v>
      </c>
      <c r="I19" s="9">
        <v>95</v>
      </c>
      <c r="J19" s="452">
        <v>5173</v>
      </c>
      <c r="K19" s="97">
        <v>0</v>
      </c>
      <c r="L19" s="97">
        <v>0</v>
      </c>
      <c r="M19" s="21"/>
      <c r="N19" s="21"/>
      <c r="O19" s="12"/>
      <c r="P19" s="457"/>
      <c r="Q19" s="12"/>
      <c r="R19" s="457"/>
    </row>
    <row r="20" spans="1:18" ht="12.75">
      <c r="A20" s="96">
        <v>9</v>
      </c>
      <c r="B20" s="9" t="s">
        <v>884</v>
      </c>
      <c r="C20" s="9"/>
      <c r="D20" s="9"/>
      <c r="E20" s="9">
        <v>101</v>
      </c>
      <c r="F20" s="9">
        <v>9935</v>
      </c>
      <c r="G20" s="452">
        <v>0</v>
      </c>
      <c r="H20" s="452">
        <v>0</v>
      </c>
      <c r="I20" s="9">
        <v>101</v>
      </c>
      <c r="J20" s="452">
        <v>7129</v>
      </c>
      <c r="K20" s="97">
        <v>0</v>
      </c>
      <c r="L20" s="97">
        <v>0</v>
      </c>
      <c r="M20" s="21"/>
      <c r="N20" s="21"/>
      <c r="O20" s="12"/>
      <c r="P20" s="457"/>
      <c r="Q20" s="12"/>
      <c r="R20" s="457"/>
    </row>
    <row r="21" spans="1:18" ht="12.75">
      <c r="A21" s="96">
        <v>10</v>
      </c>
      <c r="B21" s="9" t="s">
        <v>885</v>
      </c>
      <c r="C21" s="9"/>
      <c r="D21" s="9"/>
      <c r="E21" s="9">
        <v>90</v>
      </c>
      <c r="F21" s="9">
        <v>2783</v>
      </c>
      <c r="G21" s="452">
        <v>0</v>
      </c>
      <c r="H21" s="452">
        <v>0</v>
      </c>
      <c r="I21" s="9">
        <v>90</v>
      </c>
      <c r="J21" s="452">
        <v>1896</v>
      </c>
      <c r="K21" s="97">
        <v>0</v>
      </c>
      <c r="L21" s="97">
        <v>0</v>
      </c>
      <c r="M21" s="21"/>
      <c r="N21" s="12"/>
      <c r="O21" s="12"/>
      <c r="P21" s="457"/>
      <c r="Q21" s="12"/>
      <c r="R21" s="457"/>
    </row>
    <row r="22" spans="1:18" ht="12.75">
      <c r="A22" s="96">
        <v>11</v>
      </c>
      <c r="B22" s="9" t="s">
        <v>886</v>
      </c>
      <c r="C22" s="9"/>
      <c r="D22" s="9"/>
      <c r="E22" s="9">
        <v>109</v>
      </c>
      <c r="F22" s="9">
        <v>5684</v>
      </c>
      <c r="G22" s="452">
        <v>0</v>
      </c>
      <c r="H22" s="452">
        <v>0</v>
      </c>
      <c r="I22" s="9">
        <v>109</v>
      </c>
      <c r="J22" s="452">
        <v>3977</v>
      </c>
      <c r="K22" s="97">
        <v>0</v>
      </c>
      <c r="L22" s="97">
        <v>0</v>
      </c>
      <c r="M22" s="21"/>
      <c r="N22" s="21"/>
      <c r="O22" s="12"/>
      <c r="P22" s="457"/>
      <c r="Q22" s="12"/>
      <c r="R22" s="457"/>
    </row>
    <row r="23" spans="1:18" ht="12.75">
      <c r="A23" s="93" t="s">
        <v>15</v>
      </c>
      <c r="B23" s="9"/>
      <c r="C23" s="342"/>
      <c r="D23" s="456"/>
      <c r="E23" s="342">
        <f>SUM(E12:E22)</f>
        <v>1057</v>
      </c>
      <c r="F23" s="456">
        <f>SUM(F12:F22)</f>
        <v>85156</v>
      </c>
      <c r="G23" s="452">
        <v>0</v>
      </c>
      <c r="H23" s="452">
        <v>0</v>
      </c>
      <c r="I23" s="342">
        <f>SUM(I12:I22)</f>
        <v>1057</v>
      </c>
      <c r="J23" s="453">
        <f>SUM(J12:J22)</f>
        <v>61367</v>
      </c>
      <c r="K23" s="342">
        <f>SUM(K12:K22)</f>
        <v>0</v>
      </c>
      <c r="L23" s="342">
        <f>SUM(L12:L22)</f>
        <v>0</v>
      </c>
      <c r="M23" s="30"/>
      <c r="N23" s="30"/>
      <c r="O23" s="458"/>
      <c r="P23" s="457"/>
      <c r="Q23" s="458"/>
      <c r="R23" s="458"/>
    </row>
    <row r="24" spans="1:12" ht="12.75">
      <c r="A24" s="99"/>
      <c r="B24" s="99"/>
      <c r="C24" s="89"/>
      <c r="D24" s="89"/>
      <c r="E24" s="89"/>
      <c r="F24" s="89"/>
      <c r="G24" s="89"/>
      <c r="H24" s="455"/>
      <c r="I24" s="89"/>
      <c r="J24" s="89"/>
      <c r="K24" s="89"/>
      <c r="L24" s="89"/>
    </row>
    <row r="25" spans="1:12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ht="12.75">
      <c r="A26" s="89"/>
      <c r="B26" s="89"/>
      <c r="C26" s="89"/>
      <c r="D26" s="89"/>
      <c r="E26" s="89"/>
      <c r="F26" s="89"/>
      <c r="G26" s="89"/>
      <c r="H26" s="89"/>
      <c r="I26" s="89"/>
      <c r="K26" s="89"/>
      <c r="L26" s="89"/>
    </row>
    <row r="27" ht="12.75">
      <c r="J27" s="89"/>
    </row>
    <row r="28" spans="1:12" ht="12.75">
      <c r="A28" s="454"/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</row>
    <row r="29" spans="1:12" ht="12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455"/>
      <c r="L29" s="89"/>
    </row>
    <row r="30" spans="1:12" ht="15">
      <c r="A30" s="102" t="s">
        <v>11</v>
      </c>
      <c r="B30" s="102"/>
      <c r="C30" s="102"/>
      <c r="D30" s="102"/>
      <c r="E30" s="102"/>
      <c r="F30" s="102"/>
      <c r="G30" s="102"/>
      <c r="H30" s="102"/>
      <c r="I30" s="144"/>
      <c r="J30" s="144"/>
      <c r="K30" s="89"/>
      <c r="L30" s="89"/>
    </row>
    <row r="31" spans="1:12" ht="15.7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89"/>
      <c r="L31" s="89"/>
    </row>
    <row r="32" spans="1:12" ht="15" customHeight="1">
      <c r="A32" s="144"/>
      <c r="B32" s="144"/>
      <c r="C32" s="144"/>
      <c r="D32" s="144"/>
      <c r="E32" s="144"/>
      <c r="F32" s="144"/>
      <c r="G32" s="144"/>
      <c r="H32" s="144"/>
      <c r="I32" s="560" t="s">
        <v>888</v>
      </c>
      <c r="J32" s="560"/>
      <c r="K32" s="560"/>
      <c r="L32" s="560"/>
    </row>
    <row r="33" spans="1:12" ht="13.5">
      <c r="A33" s="89"/>
      <c r="B33" s="89"/>
      <c r="C33" s="89"/>
      <c r="D33" s="89"/>
      <c r="E33" s="89"/>
      <c r="F33" s="89"/>
      <c r="I33" s="560" t="s">
        <v>889</v>
      </c>
      <c r="J33" s="560"/>
      <c r="K33" s="560"/>
      <c r="L33" s="560"/>
    </row>
  </sheetData>
  <sheetProtection/>
  <mergeCells count="16">
    <mergeCell ref="I32:L32"/>
    <mergeCell ref="I33:L33"/>
    <mergeCell ref="B9:B10"/>
    <mergeCell ref="A9:A10"/>
    <mergeCell ref="C9:C10"/>
    <mergeCell ref="A2:H2"/>
    <mergeCell ref="A3:H3"/>
    <mergeCell ref="A7:B7"/>
    <mergeCell ref="A5:L5"/>
    <mergeCell ref="K1:L1"/>
    <mergeCell ref="G9:H9"/>
    <mergeCell ref="D9:D10"/>
    <mergeCell ref="E9:F9"/>
    <mergeCell ref="I9:J9"/>
    <mergeCell ref="K9:L9"/>
    <mergeCell ref="K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0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11.140625" style="89" customWidth="1"/>
    <col min="2" max="2" width="19.140625" style="89" customWidth="1"/>
    <col min="3" max="3" width="20.57421875" style="89" customWidth="1"/>
    <col min="4" max="4" width="22.28125" style="89" customWidth="1"/>
    <col min="5" max="5" width="25.421875" style="89" customWidth="1"/>
    <col min="6" max="6" width="27.421875" style="89" customWidth="1"/>
    <col min="7" max="16384" width="8.8515625" style="89" customWidth="1"/>
  </cols>
  <sheetData>
    <row r="1" spans="4:6" ht="12.75" customHeight="1">
      <c r="D1" s="299"/>
      <c r="E1" s="299"/>
      <c r="F1" s="300" t="s">
        <v>94</v>
      </c>
    </row>
    <row r="2" spans="2:6" ht="15" customHeight="1">
      <c r="B2" s="781" t="s">
        <v>0</v>
      </c>
      <c r="C2" s="781"/>
      <c r="D2" s="781"/>
      <c r="E2" s="781"/>
      <c r="F2" s="781"/>
    </row>
    <row r="3" spans="2:6" ht="21">
      <c r="B3" s="647" t="s">
        <v>694</v>
      </c>
      <c r="C3" s="647"/>
      <c r="D3" s="647"/>
      <c r="E3" s="647"/>
      <c r="F3" s="647"/>
    </row>
    <row r="4" ht="11.25" customHeight="1"/>
    <row r="5" spans="1:6" ht="12.75">
      <c r="A5" s="783" t="s">
        <v>437</v>
      </c>
      <c r="B5" s="783"/>
      <c r="C5" s="783"/>
      <c r="D5" s="783"/>
      <c r="E5" s="783"/>
      <c r="F5" s="783"/>
    </row>
    <row r="6" spans="1:6" ht="8.25" customHeight="1">
      <c r="A6" s="91"/>
      <c r="B6" s="91"/>
      <c r="C6" s="91"/>
      <c r="D6" s="91"/>
      <c r="E6" s="91"/>
      <c r="F6" s="91"/>
    </row>
    <row r="7" spans="1:2" ht="18" customHeight="1">
      <c r="A7" s="588" t="s">
        <v>911</v>
      </c>
      <c r="B7" s="588"/>
    </row>
    <row r="8" ht="18" customHeight="1" hidden="1">
      <c r="A8" s="92" t="s">
        <v>1</v>
      </c>
    </row>
    <row r="9" spans="1:6" ht="30" customHeight="1">
      <c r="A9" s="779" t="s">
        <v>2</v>
      </c>
      <c r="B9" s="779" t="s">
        <v>3</v>
      </c>
      <c r="C9" s="784" t="s">
        <v>433</v>
      </c>
      <c r="D9" s="785"/>
      <c r="E9" s="786" t="s">
        <v>436</v>
      </c>
      <c r="F9" s="786"/>
    </row>
    <row r="10" spans="1:7" s="103" customFormat="1" ht="26.25">
      <c r="A10" s="779"/>
      <c r="B10" s="779"/>
      <c r="C10" s="94" t="s">
        <v>434</v>
      </c>
      <c r="D10" s="94" t="s">
        <v>435</v>
      </c>
      <c r="E10" s="94" t="s">
        <v>434</v>
      </c>
      <c r="F10" s="94" t="s">
        <v>435</v>
      </c>
      <c r="G10" s="126"/>
    </row>
    <row r="11" spans="1:6" s="174" customFormat="1" ht="12.75">
      <c r="A11" s="356">
        <v>1</v>
      </c>
      <c r="B11" s="356">
        <v>2</v>
      </c>
      <c r="C11" s="356">
        <v>3</v>
      </c>
      <c r="D11" s="356">
        <v>4</v>
      </c>
      <c r="E11" s="356">
        <v>5</v>
      </c>
      <c r="F11" s="356">
        <v>6</v>
      </c>
    </row>
    <row r="12" spans="1:6" ht="12.75">
      <c r="A12" s="96">
        <v>1</v>
      </c>
      <c r="B12" s="9" t="s">
        <v>876</v>
      </c>
      <c r="C12" s="97">
        <v>0</v>
      </c>
      <c r="D12" s="97">
        <v>137</v>
      </c>
      <c r="E12" s="97">
        <v>0</v>
      </c>
      <c r="F12" s="97">
        <v>154</v>
      </c>
    </row>
    <row r="13" spans="1:6" ht="12.75">
      <c r="A13" s="96">
        <v>2</v>
      </c>
      <c r="B13" s="9" t="s">
        <v>877</v>
      </c>
      <c r="C13" s="97">
        <v>0</v>
      </c>
      <c r="D13" s="97">
        <v>64</v>
      </c>
      <c r="E13" s="97">
        <v>0</v>
      </c>
      <c r="F13" s="97">
        <v>52</v>
      </c>
    </row>
    <row r="14" spans="1:6" ht="12.75">
      <c r="A14" s="96">
        <v>3</v>
      </c>
      <c r="B14" s="9" t="s">
        <v>878</v>
      </c>
      <c r="C14" s="97">
        <v>0</v>
      </c>
      <c r="D14" s="97">
        <v>107</v>
      </c>
      <c r="E14" s="97">
        <v>0</v>
      </c>
      <c r="F14" s="97">
        <v>76</v>
      </c>
    </row>
    <row r="15" spans="1:6" ht="12.75">
      <c r="A15" s="96">
        <v>4</v>
      </c>
      <c r="B15" s="9" t="s">
        <v>879</v>
      </c>
      <c r="C15" s="97">
        <v>0</v>
      </c>
      <c r="D15" s="97">
        <v>54</v>
      </c>
      <c r="E15" s="97">
        <v>0</v>
      </c>
      <c r="F15" s="97">
        <v>34</v>
      </c>
    </row>
    <row r="16" spans="1:6" ht="12.75">
      <c r="A16" s="96">
        <v>5</v>
      </c>
      <c r="B16" s="9" t="s">
        <v>880</v>
      </c>
      <c r="C16" s="97">
        <v>0</v>
      </c>
      <c r="D16" s="97">
        <v>130</v>
      </c>
      <c r="E16" s="97">
        <v>0</v>
      </c>
      <c r="F16" s="97">
        <v>94</v>
      </c>
    </row>
    <row r="17" spans="1:6" ht="12.75">
      <c r="A17" s="96">
        <v>6</v>
      </c>
      <c r="B17" s="9" t="s">
        <v>881</v>
      </c>
      <c r="C17" s="97">
        <v>0</v>
      </c>
      <c r="D17" s="97">
        <v>136</v>
      </c>
      <c r="E17" s="97">
        <v>0</v>
      </c>
      <c r="F17" s="97">
        <v>92</v>
      </c>
    </row>
    <row r="18" spans="1:6" ht="12.75">
      <c r="A18" s="96">
        <v>7</v>
      </c>
      <c r="B18" s="9" t="s">
        <v>882</v>
      </c>
      <c r="C18" s="97">
        <v>0</v>
      </c>
      <c r="D18" s="97">
        <v>71</v>
      </c>
      <c r="E18" s="97">
        <v>0</v>
      </c>
      <c r="F18" s="97">
        <v>60</v>
      </c>
    </row>
    <row r="19" spans="1:6" ht="12.75">
      <c r="A19" s="96">
        <v>8</v>
      </c>
      <c r="B19" s="9" t="s">
        <v>883</v>
      </c>
      <c r="C19" s="97">
        <v>0</v>
      </c>
      <c r="D19" s="97">
        <v>103</v>
      </c>
      <c r="E19" s="97">
        <v>0</v>
      </c>
      <c r="F19" s="97">
        <v>85</v>
      </c>
    </row>
    <row r="20" spans="1:6" ht="12.75">
      <c r="A20" s="96">
        <v>9</v>
      </c>
      <c r="B20" s="9" t="s">
        <v>884</v>
      </c>
      <c r="C20" s="97">
        <v>0</v>
      </c>
      <c r="D20" s="97">
        <v>116</v>
      </c>
      <c r="E20" s="97">
        <v>0</v>
      </c>
      <c r="F20" s="97">
        <v>92</v>
      </c>
    </row>
    <row r="21" spans="1:6" ht="12.75">
      <c r="A21" s="96">
        <v>10</v>
      </c>
      <c r="B21" s="9" t="s">
        <v>885</v>
      </c>
      <c r="C21" s="97">
        <v>0</v>
      </c>
      <c r="D21" s="97">
        <v>93</v>
      </c>
      <c r="E21" s="97">
        <v>0</v>
      </c>
      <c r="F21" s="97">
        <v>68</v>
      </c>
    </row>
    <row r="22" spans="1:6" ht="12.75">
      <c r="A22" s="96">
        <v>11</v>
      </c>
      <c r="B22" s="9" t="s">
        <v>886</v>
      </c>
      <c r="C22" s="97">
        <v>0</v>
      </c>
      <c r="D22" s="97">
        <v>123</v>
      </c>
      <c r="E22" s="97">
        <v>0</v>
      </c>
      <c r="F22" s="97">
        <v>114</v>
      </c>
    </row>
    <row r="23" spans="1:6" ht="12.75">
      <c r="A23" s="93" t="s">
        <v>15</v>
      </c>
      <c r="B23" s="97"/>
      <c r="C23" s="342">
        <f>SUM(C12:C22)</f>
        <v>0</v>
      </c>
      <c r="D23" s="342">
        <f>SUM(D12:D22)</f>
        <v>1134</v>
      </c>
      <c r="E23" s="342">
        <f>SUM(E12:E22)</f>
        <v>0</v>
      </c>
      <c r="F23" s="342">
        <f>SUM(F12:F22)</f>
        <v>921</v>
      </c>
    </row>
    <row r="24" spans="1:6" ht="12.75">
      <c r="A24" s="100"/>
      <c r="B24" s="101"/>
      <c r="C24" s="101"/>
      <c r="D24" s="101"/>
      <c r="E24" s="101"/>
      <c r="F24" s="101"/>
    </row>
    <row r="25" ht="12.75">
      <c r="C25" s="89" t="s">
        <v>10</v>
      </c>
    </row>
    <row r="26" spans="1:6" ht="15.75" customHeight="1">
      <c r="A26" s="102" t="s">
        <v>11</v>
      </c>
      <c r="B26" s="102"/>
      <c r="C26" s="102"/>
      <c r="D26" s="102"/>
      <c r="E26" s="102"/>
      <c r="F26" s="102"/>
    </row>
    <row r="27" spans="1:6" ht="15" customHeight="1">
      <c r="A27" s="144"/>
      <c r="B27" s="144"/>
      <c r="C27" s="144"/>
      <c r="D27" s="144"/>
      <c r="E27" s="144"/>
      <c r="F27" s="144"/>
    </row>
    <row r="28" spans="1:8" ht="15">
      <c r="A28" s="144"/>
      <c r="B28" s="144"/>
      <c r="C28" s="144"/>
      <c r="D28" s="144"/>
      <c r="E28" s="560" t="s">
        <v>888</v>
      </c>
      <c r="F28" s="560"/>
      <c r="G28" s="320"/>
      <c r="H28" s="320"/>
    </row>
    <row r="29" spans="5:8" ht="13.5">
      <c r="E29" s="560" t="s">
        <v>889</v>
      </c>
      <c r="F29" s="560"/>
      <c r="G29" s="320"/>
      <c r="H29" s="320"/>
    </row>
    <row r="30" spans="1:6" ht="12.75">
      <c r="A30" s="782"/>
      <c r="B30" s="782"/>
      <c r="C30" s="782"/>
      <c r="D30" s="782"/>
      <c r="E30" s="782"/>
      <c r="F30" s="782"/>
    </row>
  </sheetData>
  <sheetProtection/>
  <mergeCells count="11">
    <mergeCell ref="E28:F28"/>
    <mergeCell ref="B9:B10"/>
    <mergeCell ref="A7:B7"/>
    <mergeCell ref="A30:F30"/>
    <mergeCell ref="B3:F3"/>
    <mergeCell ref="E29:F29"/>
    <mergeCell ref="B2:F2"/>
    <mergeCell ref="A5:F5"/>
    <mergeCell ref="C9:D9"/>
    <mergeCell ref="E9:F9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"/>
  <sheetViews>
    <sheetView view="pageBreakPreview" zoomScaleNormal="85" zoomScaleSheetLayoutView="100" zoomScalePageLayoutView="0" workbookViewId="0" topLeftCell="A1">
      <selection activeCell="H33" sqref="H33"/>
    </sheetView>
  </sheetViews>
  <sheetFormatPr defaultColWidth="9.140625" defaultRowHeight="12.75"/>
  <cols>
    <col min="2" max="2" width="13.140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89"/>
      <c r="B1" s="89"/>
      <c r="C1" s="89"/>
      <c r="D1" s="715"/>
      <c r="E1" s="715"/>
      <c r="F1" s="40"/>
      <c r="G1" s="715" t="s">
        <v>439</v>
      </c>
      <c r="H1" s="715"/>
      <c r="I1" s="715"/>
      <c r="J1" s="715"/>
      <c r="K1" s="104"/>
      <c r="L1" s="89"/>
      <c r="M1" s="89"/>
    </row>
    <row r="2" spans="1:13" ht="15">
      <c r="A2" s="781" t="s">
        <v>0</v>
      </c>
      <c r="B2" s="781"/>
      <c r="C2" s="781"/>
      <c r="D2" s="781"/>
      <c r="E2" s="781"/>
      <c r="F2" s="781"/>
      <c r="G2" s="781"/>
      <c r="H2" s="781"/>
      <c r="I2" s="781"/>
      <c r="J2" s="781"/>
      <c r="K2" s="89"/>
      <c r="L2" s="89"/>
      <c r="M2" s="89"/>
    </row>
    <row r="3" spans="1:13" ht="17.25">
      <c r="A3" s="135"/>
      <c r="B3" s="135"/>
      <c r="C3" s="793" t="s">
        <v>694</v>
      </c>
      <c r="D3" s="793"/>
      <c r="E3" s="793"/>
      <c r="F3" s="793"/>
      <c r="G3" s="793"/>
      <c r="H3" s="793"/>
      <c r="I3" s="793"/>
      <c r="J3" s="135"/>
      <c r="K3" s="89"/>
      <c r="L3" s="89"/>
      <c r="M3" s="89"/>
    </row>
    <row r="4" spans="1:13" ht="15">
      <c r="A4" s="648" t="s">
        <v>438</v>
      </c>
      <c r="B4" s="648"/>
      <c r="C4" s="648"/>
      <c r="D4" s="648"/>
      <c r="E4" s="648"/>
      <c r="F4" s="648"/>
      <c r="G4" s="648"/>
      <c r="H4" s="648"/>
      <c r="I4" s="648"/>
      <c r="J4" s="648"/>
      <c r="K4" s="89"/>
      <c r="L4" s="89"/>
      <c r="M4" s="89"/>
    </row>
    <row r="5" spans="1:13" ht="15">
      <c r="A5" s="588" t="s">
        <v>911</v>
      </c>
      <c r="B5" s="588"/>
      <c r="C5" s="91"/>
      <c r="D5" s="91"/>
      <c r="E5" s="91"/>
      <c r="F5" s="91"/>
      <c r="G5" s="91"/>
      <c r="H5" s="91"/>
      <c r="I5" s="91"/>
      <c r="J5" s="91"/>
      <c r="K5" s="89"/>
      <c r="L5" s="89"/>
      <c r="M5" s="89"/>
    </row>
    <row r="6" spans="1:13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7.25">
      <c r="A7" s="92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21.75" customHeight="1">
      <c r="A8" s="788" t="s">
        <v>2</v>
      </c>
      <c r="B8" s="788" t="s">
        <v>3</v>
      </c>
      <c r="C8" s="790" t="s">
        <v>133</v>
      </c>
      <c r="D8" s="791"/>
      <c r="E8" s="791"/>
      <c r="F8" s="791"/>
      <c r="G8" s="791"/>
      <c r="H8" s="791"/>
      <c r="I8" s="791"/>
      <c r="J8" s="792"/>
      <c r="K8" s="89"/>
      <c r="L8" s="89"/>
      <c r="M8" s="89"/>
    </row>
    <row r="9" spans="1:13" ht="39.75" customHeight="1">
      <c r="A9" s="789"/>
      <c r="B9" s="789"/>
      <c r="C9" s="94" t="s">
        <v>190</v>
      </c>
      <c r="D9" s="94" t="s">
        <v>113</v>
      </c>
      <c r="E9" s="94" t="s">
        <v>379</v>
      </c>
      <c r="F9" s="142" t="s">
        <v>159</v>
      </c>
      <c r="G9" s="142" t="s">
        <v>114</v>
      </c>
      <c r="H9" s="165" t="s">
        <v>189</v>
      </c>
      <c r="I9" s="165" t="s">
        <v>858</v>
      </c>
      <c r="J9" s="95" t="s">
        <v>15</v>
      </c>
      <c r="K9" s="103"/>
      <c r="L9" s="103"/>
      <c r="M9" s="103"/>
    </row>
    <row r="10" spans="1:13" s="14" customFormat="1" ht="12.75">
      <c r="A10" s="357">
        <v>1</v>
      </c>
      <c r="B10" s="357">
        <v>2</v>
      </c>
      <c r="C10" s="357">
        <v>3</v>
      </c>
      <c r="D10" s="357">
        <v>4</v>
      </c>
      <c r="E10" s="357">
        <v>5</v>
      </c>
      <c r="F10" s="357">
        <v>6</v>
      </c>
      <c r="G10" s="357">
        <v>7</v>
      </c>
      <c r="H10" s="358">
        <v>8</v>
      </c>
      <c r="I10" s="358">
        <v>9</v>
      </c>
      <c r="J10" s="359">
        <v>10</v>
      </c>
      <c r="K10" s="103"/>
      <c r="L10" s="103"/>
      <c r="M10" s="103"/>
    </row>
    <row r="11" spans="1:13" ht="12.75">
      <c r="A11" s="96">
        <v>1</v>
      </c>
      <c r="B11" s="9" t="s">
        <v>876</v>
      </c>
      <c r="C11" s="97">
        <v>0</v>
      </c>
      <c r="D11" s="97">
        <v>0</v>
      </c>
      <c r="E11" s="97">
        <v>291</v>
      </c>
      <c r="F11" s="97">
        <v>0</v>
      </c>
      <c r="G11" s="97">
        <v>0</v>
      </c>
      <c r="H11" s="97">
        <v>0</v>
      </c>
      <c r="I11" s="97">
        <v>0</v>
      </c>
      <c r="J11" s="98">
        <f>E11+G11</f>
        <v>291</v>
      </c>
      <c r="K11" s="89"/>
      <c r="L11" s="89"/>
      <c r="M11" s="89"/>
    </row>
    <row r="12" spans="1:13" ht="12.75">
      <c r="A12" s="96">
        <v>2</v>
      </c>
      <c r="B12" s="9" t="s">
        <v>877</v>
      </c>
      <c r="C12" s="97">
        <v>0</v>
      </c>
      <c r="D12" s="97">
        <v>0</v>
      </c>
      <c r="E12" s="97">
        <v>116</v>
      </c>
      <c r="F12" s="97">
        <v>0</v>
      </c>
      <c r="G12" s="97">
        <v>0</v>
      </c>
      <c r="H12" s="97">
        <v>0</v>
      </c>
      <c r="I12" s="97">
        <v>0</v>
      </c>
      <c r="J12" s="98">
        <f aca="true" t="shared" si="0" ref="J12:J21">E12+G12</f>
        <v>116</v>
      </c>
      <c r="K12" s="89"/>
      <c r="L12" s="89"/>
      <c r="M12" s="89"/>
    </row>
    <row r="13" spans="1:13" ht="12.75">
      <c r="A13" s="96">
        <v>3</v>
      </c>
      <c r="B13" s="9" t="s">
        <v>878</v>
      </c>
      <c r="C13" s="97">
        <v>0</v>
      </c>
      <c r="D13" s="97">
        <v>0</v>
      </c>
      <c r="E13" s="97">
        <v>183</v>
      </c>
      <c r="F13" s="97">
        <v>0</v>
      </c>
      <c r="G13" s="97">
        <v>0</v>
      </c>
      <c r="H13" s="97">
        <v>0</v>
      </c>
      <c r="I13" s="97">
        <v>0</v>
      </c>
      <c r="J13" s="98">
        <f t="shared" si="0"/>
        <v>183</v>
      </c>
      <c r="K13" s="89"/>
      <c r="L13" s="89"/>
      <c r="M13" s="89"/>
    </row>
    <row r="14" spans="1:13" ht="12.75">
      <c r="A14" s="96">
        <v>4</v>
      </c>
      <c r="B14" s="9" t="s">
        <v>879</v>
      </c>
      <c r="C14" s="97">
        <v>0</v>
      </c>
      <c r="D14" s="97">
        <v>0</v>
      </c>
      <c r="E14" s="97">
        <v>0</v>
      </c>
      <c r="F14" s="97">
        <v>0</v>
      </c>
      <c r="G14" s="97">
        <v>88</v>
      </c>
      <c r="H14" s="97">
        <v>0</v>
      </c>
      <c r="I14" s="97">
        <v>0</v>
      </c>
      <c r="J14" s="98">
        <f t="shared" si="0"/>
        <v>88</v>
      </c>
      <c r="K14" s="89"/>
      <c r="L14" s="89"/>
      <c r="M14" s="89"/>
    </row>
    <row r="15" spans="1:13" ht="12.75">
      <c r="A15" s="96">
        <v>5</v>
      </c>
      <c r="B15" s="9" t="s">
        <v>880</v>
      </c>
      <c r="C15" s="97">
        <v>0</v>
      </c>
      <c r="D15" s="97">
        <v>0</v>
      </c>
      <c r="E15" s="97">
        <v>224</v>
      </c>
      <c r="F15" s="97">
        <v>0</v>
      </c>
      <c r="G15" s="97">
        <v>0</v>
      </c>
      <c r="H15" s="97">
        <v>0</v>
      </c>
      <c r="I15" s="97">
        <v>0</v>
      </c>
      <c r="J15" s="98">
        <f t="shared" si="0"/>
        <v>224</v>
      </c>
      <c r="K15" s="89"/>
      <c r="L15" s="89"/>
      <c r="M15" s="89"/>
    </row>
    <row r="16" spans="1:13" ht="12.75">
      <c r="A16" s="96">
        <v>6</v>
      </c>
      <c r="B16" s="9" t="s">
        <v>881</v>
      </c>
      <c r="C16" s="97">
        <v>0</v>
      </c>
      <c r="D16" s="97">
        <v>0</v>
      </c>
      <c r="E16" s="97">
        <v>228</v>
      </c>
      <c r="F16" s="97">
        <v>0</v>
      </c>
      <c r="G16" s="97">
        <v>0</v>
      </c>
      <c r="H16" s="97">
        <v>0</v>
      </c>
      <c r="I16" s="97">
        <v>0</v>
      </c>
      <c r="J16" s="98">
        <f t="shared" si="0"/>
        <v>228</v>
      </c>
      <c r="K16" s="89"/>
      <c r="L16" s="89"/>
      <c r="M16" s="89"/>
    </row>
    <row r="17" spans="1:13" ht="12.75">
      <c r="A17" s="96">
        <v>7</v>
      </c>
      <c r="B17" s="9" t="s">
        <v>882</v>
      </c>
      <c r="C17" s="97">
        <v>0</v>
      </c>
      <c r="D17" s="97">
        <v>0</v>
      </c>
      <c r="E17" s="97">
        <v>131</v>
      </c>
      <c r="F17" s="97">
        <v>0</v>
      </c>
      <c r="G17" s="97">
        <v>0</v>
      </c>
      <c r="H17" s="97">
        <v>0</v>
      </c>
      <c r="I17" s="97">
        <v>0</v>
      </c>
      <c r="J17" s="98">
        <f t="shared" si="0"/>
        <v>131</v>
      </c>
      <c r="K17" s="89"/>
      <c r="L17" s="89"/>
      <c r="M17" s="89"/>
    </row>
    <row r="18" spans="1:13" ht="12.75">
      <c r="A18" s="96">
        <v>8</v>
      </c>
      <c r="B18" s="9" t="s">
        <v>883</v>
      </c>
      <c r="C18" s="97">
        <v>0</v>
      </c>
      <c r="D18" s="97">
        <v>0</v>
      </c>
      <c r="E18" s="97">
        <v>188</v>
      </c>
      <c r="F18" s="97">
        <v>0</v>
      </c>
      <c r="G18" s="97">
        <v>0</v>
      </c>
      <c r="H18" s="97">
        <v>0</v>
      </c>
      <c r="I18" s="97">
        <v>0</v>
      </c>
      <c r="J18" s="98">
        <f t="shared" si="0"/>
        <v>188</v>
      </c>
      <c r="K18" s="89"/>
      <c r="L18" s="89"/>
      <c r="M18" s="89"/>
    </row>
    <row r="19" spans="1:13" ht="12.75">
      <c r="A19" s="96">
        <v>9</v>
      </c>
      <c r="B19" s="9" t="s">
        <v>884</v>
      </c>
      <c r="C19" s="97">
        <v>0</v>
      </c>
      <c r="D19" s="97">
        <v>0</v>
      </c>
      <c r="E19" s="97">
        <v>0</v>
      </c>
      <c r="F19" s="97">
        <v>0</v>
      </c>
      <c r="G19" s="97">
        <v>208</v>
      </c>
      <c r="H19" s="97">
        <v>0</v>
      </c>
      <c r="I19" s="97">
        <v>0</v>
      </c>
      <c r="J19" s="98">
        <f t="shared" si="0"/>
        <v>208</v>
      </c>
      <c r="K19" s="89"/>
      <c r="L19" s="89"/>
      <c r="M19" s="89"/>
    </row>
    <row r="20" spans="1:13" ht="12.75">
      <c r="A20" s="96">
        <v>10</v>
      </c>
      <c r="B20" s="9" t="s">
        <v>885</v>
      </c>
      <c r="C20" s="97">
        <v>0</v>
      </c>
      <c r="D20" s="97">
        <v>0</v>
      </c>
      <c r="E20" s="97">
        <v>161</v>
      </c>
      <c r="F20" s="97">
        <v>0</v>
      </c>
      <c r="G20" s="97">
        <v>0</v>
      </c>
      <c r="H20" s="97">
        <v>0</v>
      </c>
      <c r="I20" s="97">
        <v>0</v>
      </c>
      <c r="J20" s="98">
        <f t="shared" si="0"/>
        <v>161</v>
      </c>
      <c r="K20" s="89"/>
      <c r="L20" s="89"/>
      <c r="M20" s="89"/>
    </row>
    <row r="21" spans="1:13" ht="12.75">
      <c r="A21" s="96">
        <v>11</v>
      </c>
      <c r="B21" s="9" t="s">
        <v>886</v>
      </c>
      <c r="C21" s="97">
        <v>0</v>
      </c>
      <c r="D21" s="97">
        <v>0</v>
      </c>
      <c r="E21" s="97">
        <v>237</v>
      </c>
      <c r="F21" s="97">
        <v>0</v>
      </c>
      <c r="G21" s="97">
        <v>0</v>
      </c>
      <c r="H21" s="97">
        <v>0</v>
      </c>
      <c r="I21" s="97">
        <v>0</v>
      </c>
      <c r="J21" s="98">
        <f t="shared" si="0"/>
        <v>237</v>
      </c>
      <c r="K21" s="89"/>
      <c r="L21" s="89"/>
      <c r="M21" s="89"/>
    </row>
    <row r="22" spans="1:13" ht="12.75">
      <c r="A22" s="93" t="s">
        <v>15</v>
      </c>
      <c r="B22" s="97"/>
      <c r="C22" s="342">
        <f aca="true" t="shared" si="1" ref="C22:J22">SUM(C11:C21)</f>
        <v>0</v>
      </c>
      <c r="D22" s="342">
        <f t="shared" si="1"/>
        <v>0</v>
      </c>
      <c r="E22" s="342">
        <f t="shared" si="1"/>
        <v>1759</v>
      </c>
      <c r="F22" s="342">
        <f t="shared" si="1"/>
        <v>0</v>
      </c>
      <c r="G22" s="342">
        <f t="shared" si="1"/>
        <v>296</v>
      </c>
      <c r="H22" s="404">
        <f t="shared" si="1"/>
        <v>0</v>
      </c>
      <c r="I22" s="404">
        <f t="shared" si="1"/>
        <v>0</v>
      </c>
      <c r="J22" s="405">
        <f t="shared" si="1"/>
        <v>2055</v>
      </c>
      <c r="L22" s="89"/>
      <c r="M22" s="89"/>
    </row>
    <row r="23" spans="1:13" ht="12.75">
      <c r="A23" s="9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12.7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2.75">
      <c r="A25" s="89" t="s">
        <v>115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3" ht="12.75">
      <c r="A26" s="89" t="s">
        <v>191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ht="12.75">
      <c r="A27" t="s">
        <v>116</v>
      </c>
    </row>
    <row r="28" spans="1:13" ht="12.75">
      <c r="A28" s="787" t="s">
        <v>117</v>
      </c>
      <c r="B28" s="787"/>
      <c r="C28" s="787"/>
      <c r="D28" s="787"/>
      <c r="E28" s="787"/>
      <c r="F28" s="787"/>
      <c r="G28" s="787"/>
      <c r="H28" s="787"/>
      <c r="I28" s="787"/>
      <c r="J28" s="787"/>
      <c r="K28" s="787"/>
      <c r="L28" s="787"/>
      <c r="M28" s="787"/>
    </row>
    <row r="29" spans="1:13" ht="12.75">
      <c r="A29" s="794" t="s">
        <v>118</v>
      </c>
      <c r="B29" s="794"/>
      <c r="C29" s="794"/>
      <c r="D29" s="794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2.75">
      <c r="A30" s="143" t="s">
        <v>160</v>
      </c>
      <c r="B30" s="143"/>
      <c r="C30" s="143"/>
      <c r="D30" s="143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2.75">
      <c r="A31" s="143"/>
      <c r="B31" s="143"/>
      <c r="C31" s="143"/>
      <c r="D31" s="143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5">
      <c r="A32" s="102" t="s">
        <v>11</v>
      </c>
      <c r="B32" s="102"/>
      <c r="C32" s="102"/>
      <c r="D32" s="102"/>
      <c r="E32" s="102"/>
      <c r="F32" s="102"/>
      <c r="G32" s="102"/>
      <c r="H32" s="102"/>
      <c r="I32" s="102"/>
      <c r="J32" s="144"/>
      <c r="K32" s="144"/>
      <c r="L32" s="89"/>
      <c r="M32" s="89"/>
    </row>
    <row r="33" spans="1:13" ht="1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89"/>
      <c r="L33" s="89"/>
      <c r="M33" s="89"/>
    </row>
    <row r="34" spans="1:13" ht="15.7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89"/>
      <c r="M34" s="89"/>
    </row>
    <row r="35" spans="1:13" ht="13.5">
      <c r="A35" s="89"/>
      <c r="B35" s="89"/>
      <c r="C35" s="89"/>
      <c r="D35" s="89"/>
      <c r="E35" s="89"/>
      <c r="F35" s="89"/>
      <c r="G35" s="560" t="s">
        <v>888</v>
      </c>
      <c r="H35" s="560"/>
      <c r="I35" s="560"/>
      <c r="J35" s="560"/>
      <c r="K35" s="320"/>
      <c r="L35" s="35"/>
      <c r="M35" s="89"/>
    </row>
    <row r="36" spans="1:13" ht="13.5">
      <c r="A36" s="406"/>
      <c r="B36" s="406"/>
      <c r="C36" s="406"/>
      <c r="D36" s="406"/>
      <c r="E36" s="406"/>
      <c r="F36" s="406"/>
      <c r="G36" s="560" t="s">
        <v>889</v>
      </c>
      <c r="H36" s="560"/>
      <c r="I36" s="560"/>
      <c r="J36" s="560"/>
      <c r="K36" s="320"/>
      <c r="L36" s="89"/>
      <c r="M36" s="89"/>
    </row>
  </sheetData>
  <sheetProtection/>
  <mergeCells count="15">
    <mergeCell ref="G36:J36"/>
    <mergeCell ref="D1:E1"/>
    <mergeCell ref="G1:J1"/>
    <mergeCell ref="A2:J2"/>
    <mergeCell ref="A4:J4"/>
    <mergeCell ref="A5:B5"/>
    <mergeCell ref="K28:M28"/>
    <mergeCell ref="A8:A9"/>
    <mergeCell ref="B8:B9"/>
    <mergeCell ref="C8:J8"/>
    <mergeCell ref="C3:I3"/>
    <mergeCell ref="G35:J35"/>
    <mergeCell ref="A28:D28"/>
    <mergeCell ref="E28:J28"/>
    <mergeCell ref="A29:D2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3"/>
  <sheetViews>
    <sheetView view="pageBreakPreview" zoomScale="76" zoomScaleNormal="80" zoomScaleSheetLayoutView="76" zoomScalePageLayoutView="0" workbookViewId="0" topLeftCell="A1">
      <selection activeCell="H33" sqref="H33"/>
    </sheetView>
  </sheetViews>
  <sheetFormatPr defaultColWidth="9.140625" defaultRowHeight="12.75"/>
  <cols>
    <col min="1" max="1" width="6.140625" style="0" customWidth="1"/>
    <col min="2" max="2" width="17.00390625" style="0" customWidth="1"/>
    <col min="3" max="3" width="13.57421875" style="0" customWidth="1"/>
    <col min="4" max="4" width="13.8515625" style="0" customWidth="1"/>
    <col min="5" max="5" width="17.00390625" style="0" customWidth="1"/>
    <col min="6" max="6" width="34.8515625" style="0" customWidth="1"/>
    <col min="7" max="7" width="11.140625" style="0" customWidth="1"/>
    <col min="8" max="8" width="13.28125" style="0" customWidth="1"/>
    <col min="9" max="9" width="17.00390625" style="0" customWidth="1"/>
    <col min="10" max="10" width="11.421875" style="0" customWidth="1"/>
    <col min="11" max="11" width="11.00390625" style="0" customWidth="1"/>
    <col min="12" max="12" width="15.710937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715" t="s">
        <v>539</v>
      </c>
      <c r="M1" s="715"/>
      <c r="N1" s="104"/>
      <c r="O1" s="89"/>
      <c r="P1" s="89"/>
    </row>
    <row r="2" spans="1:16" ht="15">
      <c r="A2" s="781" t="s">
        <v>0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89"/>
      <c r="O2" s="89"/>
      <c r="P2" s="89"/>
    </row>
    <row r="3" spans="1:16" ht="21">
      <c r="A3" s="647" t="s">
        <v>694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89"/>
      <c r="O3" s="89"/>
      <c r="P3" s="89"/>
    </row>
    <row r="4" spans="1:16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">
      <c r="A5" s="648" t="s">
        <v>538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89"/>
      <c r="O5" s="89"/>
      <c r="P5" s="89"/>
    </row>
    <row r="6" spans="1:16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12.75">
      <c r="A7" s="588" t="s">
        <v>911</v>
      </c>
      <c r="B7" s="588"/>
      <c r="C7" s="31"/>
      <c r="D7" s="31"/>
      <c r="E7" s="31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7.25">
      <c r="A8" s="92"/>
      <c r="B8" s="92"/>
      <c r="C8" s="92"/>
      <c r="D8" s="92"/>
      <c r="E8" s="92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26" ht="19.5" customHeight="1">
      <c r="A9" s="779" t="s">
        <v>2</v>
      </c>
      <c r="B9" s="779" t="s">
        <v>3</v>
      </c>
      <c r="C9" s="796" t="s">
        <v>113</v>
      </c>
      <c r="D9" s="796"/>
      <c r="E9" s="797"/>
      <c r="F9" s="795" t="s">
        <v>114</v>
      </c>
      <c r="G9" s="796"/>
      <c r="H9" s="796"/>
      <c r="I9" s="797"/>
      <c r="J9" s="795" t="s">
        <v>189</v>
      </c>
      <c r="K9" s="796"/>
      <c r="L9" s="796"/>
      <c r="M9" s="797"/>
      <c r="Y9" s="9"/>
      <c r="Z9" s="12"/>
    </row>
    <row r="10" spans="1:13" ht="45.75" customHeight="1">
      <c r="A10" s="779"/>
      <c r="B10" s="779"/>
      <c r="C10" s="146" t="s">
        <v>381</v>
      </c>
      <c r="D10" s="4" t="s">
        <v>378</v>
      </c>
      <c r="E10" s="146" t="s">
        <v>192</v>
      </c>
      <c r="F10" s="4" t="s">
        <v>376</v>
      </c>
      <c r="G10" s="146" t="s">
        <v>377</v>
      </c>
      <c r="H10" s="4" t="s">
        <v>378</v>
      </c>
      <c r="I10" s="146" t="s">
        <v>192</v>
      </c>
      <c r="J10" s="4" t="s">
        <v>380</v>
      </c>
      <c r="K10" s="146" t="s">
        <v>377</v>
      </c>
      <c r="L10" s="4" t="s">
        <v>378</v>
      </c>
      <c r="M10" s="5" t="s">
        <v>192</v>
      </c>
    </row>
    <row r="11" spans="1:13" s="14" customFormat="1" ht="12.75">
      <c r="A11" s="357">
        <v>1</v>
      </c>
      <c r="B11" s="357">
        <v>2</v>
      </c>
      <c r="C11" s="357">
        <v>3</v>
      </c>
      <c r="D11" s="357">
        <v>4</v>
      </c>
      <c r="E11" s="357">
        <v>5</v>
      </c>
      <c r="F11" s="357">
        <v>6</v>
      </c>
      <c r="G11" s="357">
        <v>7</v>
      </c>
      <c r="H11" s="357">
        <v>8</v>
      </c>
      <c r="I11" s="357">
        <v>9</v>
      </c>
      <c r="J11" s="357">
        <v>10</v>
      </c>
      <c r="K11" s="357">
        <v>11</v>
      </c>
      <c r="L11" s="357">
        <v>12</v>
      </c>
      <c r="M11" s="357">
        <v>13</v>
      </c>
    </row>
    <row r="12" spans="1:13" ht="12.75">
      <c r="A12" s="96">
        <v>1</v>
      </c>
      <c r="B12" s="403" t="s">
        <v>876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</row>
    <row r="13" spans="1:13" ht="12.75">
      <c r="A13" s="96">
        <v>2</v>
      </c>
      <c r="B13" s="403" t="s">
        <v>877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</row>
    <row r="14" spans="1:13" ht="12.75">
      <c r="A14" s="96">
        <v>3</v>
      </c>
      <c r="B14" s="403" t="s">
        <v>878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</row>
    <row r="15" spans="1:13" ht="12.75">
      <c r="A15" s="96">
        <v>4</v>
      </c>
      <c r="B15" s="403" t="s">
        <v>879</v>
      </c>
      <c r="C15" s="97">
        <v>0</v>
      </c>
      <c r="D15" s="97">
        <v>0</v>
      </c>
      <c r="E15" s="97">
        <v>0</v>
      </c>
      <c r="F15" s="97" t="s">
        <v>896</v>
      </c>
      <c r="G15" s="97">
        <v>88</v>
      </c>
      <c r="H15" s="97">
        <v>88</v>
      </c>
      <c r="I15" s="97">
        <v>4565</v>
      </c>
      <c r="J15" s="97">
        <v>0</v>
      </c>
      <c r="K15" s="97">
        <v>0</v>
      </c>
      <c r="L15" s="97">
        <v>0</v>
      </c>
      <c r="M15" s="97">
        <v>0</v>
      </c>
    </row>
    <row r="16" spans="1:13" ht="12.75">
      <c r="A16" s="96">
        <v>5</v>
      </c>
      <c r="B16" s="403" t="s">
        <v>880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</row>
    <row r="17" spans="1:13" ht="12.75">
      <c r="A17" s="96">
        <v>6</v>
      </c>
      <c r="B17" s="403" t="s">
        <v>881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</row>
    <row r="18" spans="1:13" ht="12.75">
      <c r="A18" s="96">
        <v>7</v>
      </c>
      <c r="B18" s="403" t="s">
        <v>882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</row>
    <row r="19" spans="1:13" ht="12.75">
      <c r="A19" s="96">
        <v>8</v>
      </c>
      <c r="B19" s="403" t="s">
        <v>883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</row>
    <row r="20" spans="1:13" ht="12.75">
      <c r="A20" s="96">
        <v>9</v>
      </c>
      <c r="B20" s="403" t="s">
        <v>884</v>
      </c>
      <c r="C20" s="97">
        <v>0</v>
      </c>
      <c r="D20" s="97">
        <v>0</v>
      </c>
      <c r="E20" s="97">
        <v>0</v>
      </c>
      <c r="F20" s="97" t="s">
        <v>897</v>
      </c>
      <c r="G20" s="97">
        <v>206</v>
      </c>
      <c r="H20" s="97">
        <v>206</v>
      </c>
      <c r="I20" s="97">
        <v>19224</v>
      </c>
      <c r="J20" s="97">
        <v>0</v>
      </c>
      <c r="K20" s="97">
        <v>0</v>
      </c>
      <c r="L20" s="97">
        <v>0</v>
      </c>
      <c r="M20" s="97">
        <v>0</v>
      </c>
    </row>
    <row r="21" spans="1:13" ht="12.75">
      <c r="A21" s="96">
        <v>10</v>
      </c>
      <c r="B21" s="403" t="s">
        <v>885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</row>
    <row r="22" spans="1:13" ht="12.75">
      <c r="A22" s="96">
        <v>11</v>
      </c>
      <c r="B22" s="403" t="s">
        <v>886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</row>
    <row r="23" spans="1:13" ht="12.75">
      <c r="A23" s="93" t="s">
        <v>15</v>
      </c>
      <c r="B23" s="93"/>
      <c r="C23" s="342">
        <f>SUM(C12:C22)</f>
        <v>0</v>
      </c>
      <c r="D23" s="342">
        <f>SUM(D12:D22)</f>
        <v>0</v>
      </c>
      <c r="E23" s="342">
        <f>SUM(E12:E22)</f>
        <v>0</v>
      </c>
      <c r="F23" s="342"/>
      <c r="G23" s="342">
        <f aca="true" t="shared" si="0" ref="G23:M23">SUM(G12:G22)</f>
        <v>294</v>
      </c>
      <c r="H23" s="342">
        <f t="shared" si="0"/>
        <v>294</v>
      </c>
      <c r="I23" s="342">
        <f t="shared" si="0"/>
        <v>23789</v>
      </c>
      <c r="J23" s="342">
        <f t="shared" si="0"/>
        <v>0</v>
      </c>
      <c r="K23" s="342">
        <f t="shared" si="0"/>
        <v>0</v>
      </c>
      <c r="L23" s="342">
        <f t="shared" si="0"/>
        <v>0</v>
      </c>
      <c r="M23" s="342">
        <f t="shared" si="0"/>
        <v>0</v>
      </c>
    </row>
    <row r="24" spans="1:16" ht="12.75">
      <c r="A24" s="99"/>
      <c r="B24" s="99"/>
      <c r="C24" s="99"/>
      <c r="D24" s="99"/>
      <c r="E24" s="9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8" spans="1:16" ht="12.75">
      <c r="A28" s="787"/>
      <c r="B28" s="787"/>
      <c r="C28" s="787"/>
      <c r="D28" s="787"/>
      <c r="E28" s="787"/>
      <c r="F28" s="787"/>
      <c r="G28" s="787"/>
      <c r="H28" s="787"/>
      <c r="I28" s="787"/>
      <c r="J28" s="787"/>
      <c r="K28" s="787"/>
      <c r="L28" s="787"/>
      <c r="M28" s="107"/>
      <c r="N28" s="787"/>
      <c r="O28" s="787"/>
      <c r="P28" s="787"/>
    </row>
    <row r="29" spans="1:16" ht="12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1:16" ht="15">
      <c r="A30" s="102" t="s">
        <v>11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44"/>
      <c r="L30" s="144"/>
      <c r="M30" s="144"/>
      <c r="N30" s="144"/>
      <c r="O30" s="89"/>
      <c r="P30" s="89"/>
    </row>
    <row r="31" spans="1:16" ht="1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89"/>
      <c r="O31" s="89"/>
      <c r="P31" s="89"/>
    </row>
    <row r="32" spans="1:16" ht="15" customHeight="1">
      <c r="A32" s="144"/>
      <c r="B32" s="144"/>
      <c r="C32" s="144"/>
      <c r="D32" s="144"/>
      <c r="E32" s="144"/>
      <c r="F32" s="144"/>
      <c r="G32" s="144"/>
      <c r="H32" s="144"/>
      <c r="I32" s="560" t="s">
        <v>888</v>
      </c>
      <c r="J32" s="560"/>
      <c r="K32" s="560"/>
      <c r="L32" s="560"/>
      <c r="M32" s="560"/>
      <c r="N32" s="144"/>
      <c r="O32" s="89"/>
      <c r="P32" s="89"/>
    </row>
    <row r="33" spans="1:16" ht="13.5">
      <c r="A33" s="89"/>
      <c r="B33" s="89"/>
      <c r="C33" s="89"/>
      <c r="D33" s="89"/>
      <c r="E33" s="89"/>
      <c r="F33" s="89"/>
      <c r="G33" s="89"/>
      <c r="I33" s="560" t="s">
        <v>889</v>
      </c>
      <c r="J33" s="560"/>
      <c r="K33" s="560"/>
      <c r="L33" s="560"/>
      <c r="M33" s="560"/>
      <c r="N33" s="35"/>
      <c r="O33" s="35"/>
      <c r="P33" s="35"/>
    </row>
  </sheetData>
  <sheetProtection/>
  <mergeCells count="14">
    <mergeCell ref="L1:M1"/>
    <mergeCell ref="A2:M2"/>
    <mergeCell ref="A3:M3"/>
    <mergeCell ref="A5:M5"/>
    <mergeCell ref="A7:B7"/>
    <mergeCell ref="A9:A10"/>
    <mergeCell ref="B9:B10"/>
    <mergeCell ref="F9:I9"/>
    <mergeCell ref="J9:M9"/>
    <mergeCell ref="A28:L28"/>
    <mergeCell ref="I32:M32"/>
    <mergeCell ref="I33:M33"/>
    <mergeCell ref="N28:P28"/>
    <mergeCell ref="C9:E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"/>
  <sheetViews>
    <sheetView view="pageBreakPreview" zoomScale="84" zoomScaleSheetLayoutView="84" zoomScalePageLayoutView="0" workbookViewId="0" topLeftCell="A1">
      <selection activeCell="H33" sqref="H33"/>
    </sheetView>
  </sheetViews>
  <sheetFormatPr defaultColWidth="9.140625" defaultRowHeight="12.75"/>
  <cols>
    <col min="1" max="1" width="5.8515625" style="0" customWidth="1"/>
    <col min="2" max="2" width="11.710937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5.75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798" t="s">
        <v>518</v>
      </c>
      <c r="K1" s="798"/>
    </row>
    <row r="2" spans="1:11" ht="21.75">
      <c r="A2" s="655" t="s">
        <v>694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1" ht="14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27" customHeight="1">
      <c r="A4" s="799" t="s">
        <v>827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</row>
    <row r="5" spans="1:12" ht="14.25">
      <c r="A5" s="588" t="s">
        <v>911</v>
      </c>
      <c r="B5" s="588"/>
      <c r="C5" s="216"/>
      <c r="D5" s="216"/>
      <c r="E5" s="216"/>
      <c r="F5" s="216"/>
      <c r="G5" s="216"/>
      <c r="H5" s="216"/>
      <c r="I5" s="215"/>
      <c r="J5" s="735" t="s">
        <v>773</v>
      </c>
      <c r="K5" s="735"/>
      <c r="L5" s="735"/>
    </row>
    <row r="6" spans="1:11" ht="27.75" customHeight="1">
      <c r="A6" s="739" t="s">
        <v>2</v>
      </c>
      <c r="B6" s="739" t="s">
        <v>3</v>
      </c>
      <c r="C6" s="739" t="s">
        <v>290</v>
      </c>
      <c r="D6" s="739" t="s">
        <v>291</v>
      </c>
      <c r="E6" s="739"/>
      <c r="F6" s="739"/>
      <c r="G6" s="739"/>
      <c r="H6" s="739"/>
      <c r="I6" s="740" t="s">
        <v>292</v>
      </c>
      <c r="J6" s="741"/>
      <c r="K6" s="742"/>
    </row>
    <row r="7" spans="1:11" ht="90" customHeight="1">
      <c r="A7" s="739"/>
      <c r="B7" s="739"/>
      <c r="C7" s="739"/>
      <c r="D7" s="248" t="s">
        <v>293</v>
      </c>
      <c r="E7" s="248" t="s">
        <v>192</v>
      </c>
      <c r="F7" s="248" t="s">
        <v>441</v>
      </c>
      <c r="G7" s="248" t="s">
        <v>294</v>
      </c>
      <c r="H7" s="248" t="s">
        <v>415</v>
      </c>
      <c r="I7" s="248" t="s">
        <v>295</v>
      </c>
      <c r="J7" s="248" t="s">
        <v>296</v>
      </c>
      <c r="K7" s="248" t="s">
        <v>297</v>
      </c>
    </row>
    <row r="8" spans="1:11" ht="14.25">
      <c r="A8" s="219" t="s">
        <v>253</v>
      </c>
      <c r="B8" s="219" t="s">
        <v>254</v>
      </c>
      <c r="C8" s="219" t="s">
        <v>255</v>
      </c>
      <c r="D8" s="219" t="s">
        <v>256</v>
      </c>
      <c r="E8" s="219" t="s">
        <v>257</v>
      </c>
      <c r="F8" s="219" t="s">
        <v>258</v>
      </c>
      <c r="G8" s="219" t="s">
        <v>259</v>
      </c>
      <c r="H8" s="219" t="s">
        <v>260</v>
      </c>
      <c r="I8" s="219" t="s">
        <v>279</v>
      </c>
      <c r="J8" s="219" t="s">
        <v>280</v>
      </c>
      <c r="K8" s="219" t="s">
        <v>281</v>
      </c>
    </row>
    <row r="9" spans="1:11" ht="12.75">
      <c r="A9" s="8">
        <v>1</v>
      </c>
      <c r="B9" s="403" t="s">
        <v>876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2.75">
      <c r="A10" s="8">
        <v>2</v>
      </c>
      <c r="B10" s="403" t="s">
        <v>877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2.75">
      <c r="A11" s="8">
        <v>3</v>
      </c>
      <c r="B11" s="403" t="s">
        <v>878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.75">
      <c r="A12" s="8">
        <v>4</v>
      </c>
      <c r="B12" s="403" t="s">
        <v>879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.75">
      <c r="A13" s="8">
        <v>5</v>
      </c>
      <c r="B13" s="403" t="s">
        <v>880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2.75">
      <c r="A14" s="8">
        <v>6</v>
      </c>
      <c r="B14" s="403" t="s">
        <v>881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2.75">
      <c r="A15" s="8">
        <v>7</v>
      </c>
      <c r="B15" s="403" t="s">
        <v>882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2.75">
      <c r="A16" s="8">
        <v>8</v>
      </c>
      <c r="B16" s="403" t="s">
        <v>883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2.75">
      <c r="A17" s="8">
        <v>9</v>
      </c>
      <c r="B17" s="403" t="s">
        <v>884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2.75">
      <c r="A18" s="8">
        <v>10</v>
      </c>
      <c r="B18" s="403" t="s">
        <v>885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2.75">
      <c r="A19" s="8">
        <v>11</v>
      </c>
      <c r="B19" s="403" t="s">
        <v>886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2.75">
      <c r="A20" s="29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2" ht="12.75">
      <c r="A22" s="14" t="s">
        <v>442</v>
      </c>
    </row>
    <row r="24" spans="1:11" ht="12.75">
      <c r="A24" s="222"/>
      <c r="B24" s="222"/>
      <c r="C24" s="222"/>
      <c r="D24" s="222"/>
      <c r="I24" s="236"/>
      <c r="J24" s="236"/>
      <c r="K24" s="236"/>
    </row>
    <row r="25" spans="1:12" ht="15" customHeight="1">
      <c r="A25" s="222"/>
      <c r="B25" s="222"/>
      <c r="C25" s="222"/>
      <c r="D25" s="222"/>
      <c r="I25" s="236"/>
      <c r="J25" s="236"/>
      <c r="K25" s="236"/>
      <c r="L25" s="236"/>
    </row>
    <row r="26" spans="1:12" ht="15" customHeight="1">
      <c r="A26" s="222"/>
      <c r="B26" s="222"/>
      <c r="C26" s="222"/>
      <c r="D26" s="222"/>
      <c r="H26" s="560" t="s">
        <v>888</v>
      </c>
      <c r="I26" s="560"/>
      <c r="J26" s="560"/>
      <c r="K26" s="560"/>
      <c r="L26" s="560"/>
    </row>
    <row r="27" spans="1:12" ht="13.5">
      <c r="A27" s="222" t="s">
        <v>11</v>
      </c>
      <c r="C27" s="222"/>
      <c r="D27" s="222"/>
      <c r="H27" s="560" t="s">
        <v>889</v>
      </c>
      <c r="I27" s="560"/>
      <c r="J27" s="560"/>
      <c r="K27" s="560"/>
      <c r="L27" s="560"/>
    </row>
  </sheetData>
  <sheetProtection/>
  <mergeCells count="13">
    <mergeCell ref="H26:L26"/>
    <mergeCell ref="H27:L27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view="pageBreakPreview" zoomScale="80" zoomScaleSheetLayoutView="80" zoomScalePageLayoutView="0" workbookViewId="0" topLeftCell="A1">
      <selection activeCell="H33" sqref="H33"/>
    </sheetView>
  </sheetViews>
  <sheetFormatPr defaultColWidth="9.140625" defaultRowHeight="12.75"/>
  <cols>
    <col min="1" max="1" width="7.851562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5.75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257" t="s">
        <v>520</v>
      </c>
    </row>
    <row r="2" spans="1:15" ht="21.75">
      <c r="A2" s="655" t="s">
        <v>694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</row>
    <row r="3" spans="1:11" ht="14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5" ht="15.75">
      <c r="A4" s="654" t="s">
        <v>519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</row>
    <row r="5" spans="1:15" ht="14.25">
      <c r="A5" s="588" t="s">
        <v>911</v>
      </c>
      <c r="B5" s="588"/>
      <c r="C5" s="216"/>
      <c r="D5" s="216"/>
      <c r="E5" s="216"/>
      <c r="F5" s="216"/>
      <c r="G5" s="216"/>
      <c r="H5" s="216"/>
      <c r="I5" s="216"/>
      <c r="J5" s="216"/>
      <c r="K5" s="215"/>
      <c r="M5" s="735" t="s">
        <v>773</v>
      </c>
      <c r="N5" s="735"/>
      <c r="O5" s="735"/>
    </row>
    <row r="6" spans="1:15" ht="44.25" customHeight="1">
      <c r="A6" s="739" t="s">
        <v>2</v>
      </c>
      <c r="B6" s="739" t="s">
        <v>3</v>
      </c>
      <c r="C6" s="739" t="s">
        <v>298</v>
      </c>
      <c r="D6" s="744" t="s">
        <v>299</v>
      </c>
      <c r="E6" s="744" t="s">
        <v>300</v>
      </c>
      <c r="F6" s="744" t="s">
        <v>301</v>
      </c>
      <c r="G6" s="744" t="s">
        <v>302</v>
      </c>
      <c r="H6" s="739" t="s">
        <v>303</v>
      </c>
      <c r="I6" s="739"/>
      <c r="J6" s="739" t="s">
        <v>304</v>
      </c>
      <c r="K6" s="739"/>
      <c r="L6" s="739" t="s">
        <v>305</v>
      </c>
      <c r="M6" s="739"/>
      <c r="N6" s="739" t="s">
        <v>306</v>
      </c>
      <c r="O6" s="739"/>
    </row>
    <row r="7" spans="1:15" ht="54" customHeight="1">
      <c r="A7" s="739"/>
      <c r="B7" s="739"/>
      <c r="C7" s="739"/>
      <c r="D7" s="745"/>
      <c r="E7" s="745"/>
      <c r="F7" s="745"/>
      <c r="G7" s="745"/>
      <c r="H7" s="248" t="s">
        <v>307</v>
      </c>
      <c r="I7" s="248" t="s">
        <v>308</v>
      </c>
      <c r="J7" s="248" t="s">
        <v>307</v>
      </c>
      <c r="K7" s="248" t="s">
        <v>308</v>
      </c>
      <c r="L7" s="248" t="s">
        <v>307</v>
      </c>
      <c r="M7" s="248" t="s">
        <v>308</v>
      </c>
      <c r="N7" s="248" t="s">
        <v>307</v>
      </c>
      <c r="O7" s="248" t="s">
        <v>308</v>
      </c>
    </row>
    <row r="8" spans="1:15" ht="14.25">
      <c r="A8" s="219" t="s">
        <v>253</v>
      </c>
      <c r="B8" s="219" t="s">
        <v>254</v>
      </c>
      <c r="C8" s="219" t="s">
        <v>255</v>
      </c>
      <c r="D8" s="219" t="s">
        <v>256</v>
      </c>
      <c r="E8" s="219" t="s">
        <v>257</v>
      </c>
      <c r="F8" s="219" t="s">
        <v>258</v>
      </c>
      <c r="G8" s="219" t="s">
        <v>259</v>
      </c>
      <c r="H8" s="219" t="s">
        <v>260</v>
      </c>
      <c r="I8" s="219" t="s">
        <v>279</v>
      </c>
      <c r="J8" s="219" t="s">
        <v>280</v>
      </c>
      <c r="K8" s="219" t="s">
        <v>281</v>
      </c>
      <c r="L8" s="219" t="s">
        <v>309</v>
      </c>
      <c r="M8" s="219" t="s">
        <v>310</v>
      </c>
      <c r="N8" s="219" t="s">
        <v>311</v>
      </c>
      <c r="O8" s="219" t="s">
        <v>312</v>
      </c>
    </row>
    <row r="9" spans="1:15" ht="12.75">
      <c r="A9" s="96">
        <v>1</v>
      </c>
      <c r="B9" s="403" t="s">
        <v>876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 ht="12.75">
      <c r="A10" s="96">
        <v>2</v>
      </c>
      <c r="B10" s="403" t="s">
        <v>877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 ht="12.75">
      <c r="A11" s="96">
        <v>3</v>
      </c>
      <c r="B11" s="403" t="s">
        <v>878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ht="12.75">
      <c r="A12" s="96">
        <v>4</v>
      </c>
      <c r="B12" s="403" t="s">
        <v>879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5" ht="12.75">
      <c r="A13" s="96">
        <v>5</v>
      </c>
      <c r="B13" s="403" t="s">
        <v>880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ht="12.75">
      <c r="A14" s="96">
        <v>6</v>
      </c>
      <c r="B14" s="403" t="s">
        <v>881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ht="12.75">
      <c r="A15" s="96">
        <v>7</v>
      </c>
      <c r="B15" s="403" t="s">
        <v>882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2.75">
      <c r="A16" s="96">
        <v>8</v>
      </c>
      <c r="B16" s="403" t="s">
        <v>883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1:15" ht="12.75">
      <c r="A17" s="96">
        <v>9</v>
      </c>
      <c r="B17" s="403" t="s">
        <v>884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 ht="12.75">
      <c r="A18" s="96">
        <v>10</v>
      </c>
      <c r="B18" s="403" t="s">
        <v>885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2.75">
      <c r="A19" s="96">
        <v>11</v>
      </c>
      <c r="B19" s="403" t="s">
        <v>886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 ht="12.75">
      <c r="A20" s="93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2" spans="1:15" ht="12.75">
      <c r="A22" s="222"/>
      <c r="B22" s="222"/>
      <c r="C22" s="222"/>
      <c r="D22" s="222"/>
      <c r="L22" s="236"/>
      <c r="M22" s="236"/>
      <c r="N22" s="236"/>
      <c r="O22" s="236"/>
    </row>
    <row r="23" spans="1:15" ht="12.75">
      <c r="A23" s="222"/>
      <c r="B23" s="222"/>
      <c r="C23" s="222"/>
      <c r="D23" s="222"/>
      <c r="L23" s="236"/>
      <c r="M23" s="236"/>
      <c r="N23" s="236"/>
      <c r="O23" s="236"/>
    </row>
    <row r="24" spans="1:15" ht="13.5">
      <c r="A24" s="222"/>
      <c r="B24" s="222"/>
      <c r="C24" s="222"/>
      <c r="D24" s="222"/>
      <c r="J24" s="560" t="s">
        <v>888</v>
      </c>
      <c r="K24" s="560"/>
      <c r="L24" s="560"/>
      <c r="M24" s="560"/>
      <c r="N24" s="560"/>
      <c r="O24" s="236"/>
    </row>
    <row r="25" spans="1:15" ht="13.5">
      <c r="A25" s="222" t="s">
        <v>11</v>
      </c>
      <c r="C25" s="222"/>
      <c r="D25" s="222"/>
      <c r="J25" s="560" t="s">
        <v>889</v>
      </c>
      <c r="K25" s="560"/>
      <c r="L25" s="560"/>
      <c r="M25" s="560"/>
      <c r="N25" s="560"/>
      <c r="O25" s="227"/>
    </row>
  </sheetData>
  <sheetProtection/>
  <mergeCells count="18">
    <mergeCell ref="A5:B5"/>
    <mergeCell ref="J24:N24"/>
    <mergeCell ref="J25:N25"/>
    <mergeCell ref="G6:G7"/>
    <mergeCell ref="H6:I6"/>
    <mergeCell ref="J6:K6"/>
    <mergeCell ref="L6:M6"/>
    <mergeCell ref="N6:O6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V31"/>
  <sheetViews>
    <sheetView view="pageBreakPreview" zoomScale="86" zoomScaleNormal="85" zoomScaleSheetLayoutView="86" zoomScalePageLayoutView="0" workbookViewId="0" topLeftCell="A1">
      <selection activeCell="H33" sqref="H33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4" width="7.00390625" style="0" customWidth="1"/>
    <col min="5" max="6" width="8.28125" style="0" customWidth="1"/>
    <col min="7" max="8" width="7.00390625" style="0" customWidth="1"/>
    <col min="9" max="10" width="7.7109375" style="0" customWidth="1"/>
    <col min="11" max="16" width="7.00390625" style="0" customWidth="1"/>
    <col min="17" max="17" width="7.7109375" style="0" customWidth="1"/>
    <col min="18" max="18" width="8.28125" style="0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7:20" ht="12.75">
      <c r="G2" s="589"/>
      <c r="H2" s="589"/>
      <c r="I2" s="589"/>
      <c r="J2" s="589"/>
      <c r="K2" s="589"/>
      <c r="L2" s="589"/>
      <c r="M2" s="589"/>
      <c r="N2" s="589"/>
      <c r="O2" s="589"/>
      <c r="P2" s="1"/>
      <c r="Q2" s="1"/>
      <c r="R2" s="1"/>
      <c r="T2" s="47" t="s">
        <v>55</v>
      </c>
    </row>
    <row r="3" spans="1:21" ht="13.5">
      <c r="A3" s="560" t="s">
        <v>53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</row>
    <row r="4" spans="1:256" ht="15">
      <c r="A4" s="584" t="s">
        <v>694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1" ht="13.5">
      <c r="A6" s="616" t="s">
        <v>734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</row>
    <row r="7" spans="1:21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5">
      <c r="A8" s="588" t="s">
        <v>911</v>
      </c>
      <c r="B8" s="588"/>
      <c r="C8" s="588"/>
      <c r="D8" s="31"/>
      <c r="E8" s="31"/>
      <c r="F8" s="3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10" spans="21:256" ht="14.25">
      <c r="U10" s="622" t="s">
        <v>453</v>
      </c>
      <c r="V10" s="622"/>
      <c r="W10" s="15"/>
      <c r="X10" s="15"/>
      <c r="Y10" s="15"/>
      <c r="Z10" s="15"/>
      <c r="AA10" s="15"/>
      <c r="AB10" s="590"/>
      <c r="AC10" s="590"/>
      <c r="AD10" s="590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>
      <c r="A11" s="617" t="s">
        <v>2</v>
      </c>
      <c r="B11" s="617" t="s">
        <v>104</v>
      </c>
      <c r="C11" s="601" t="s">
        <v>148</v>
      </c>
      <c r="D11" s="602"/>
      <c r="E11" s="602"/>
      <c r="F11" s="603"/>
      <c r="G11" s="619" t="s">
        <v>777</v>
      </c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1"/>
      <c r="S11" s="623" t="s">
        <v>238</v>
      </c>
      <c r="T11" s="624"/>
      <c r="U11" s="624"/>
      <c r="V11" s="624"/>
      <c r="W11" s="130"/>
      <c r="X11" s="130"/>
      <c r="Y11" s="130"/>
      <c r="Z11" s="130"/>
      <c r="AA11" s="130"/>
      <c r="AB11" s="130"/>
      <c r="AC11" s="130"/>
      <c r="AD11" s="130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2.75">
      <c r="A12" s="618"/>
      <c r="B12" s="618"/>
      <c r="C12" s="604"/>
      <c r="D12" s="605"/>
      <c r="E12" s="605"/>
      <c r="F12" s="606"/>
      <c r="G12" s="562" t="s">
        <v>168</v>
      </c>
      <c r="H12" s="610"/>
      <c r="I12" s="610"/>
      <c r="J12" s="563"/>
      <c r="K12" s="562" t="s">
        <v>169</v>
      </c>
      <c r="L12" s="610"/>
      <c r="M12" s="610"/>
      <c r="N12" s="563"/>
      <c r="O12" s="564" t="s">
        <v>15</v>
      </c>
      <c r="P12" s="564"/>
      <c r="Q12" s="564"/>
      <c r="R12" s="564"/>
      <c r="S12" s="625"/>
      <c r="T12" s="626"/>
      <c r="U12" s="626"/>
      <c r="V12" s="626"/>
      <c r="W12" s="130"/>
      <c r="X12" s="130"/>
      <c r="Y12" s="130"/>
      <c r="Z12" s="130"/>
      <c r="AA12" s="130"/>
      <c r="AB12" s="130"/>
      <c r="AC12" s="130"/>
      <c r="AD12" s="130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9">
      <c r="A13" s="177"/>
      <c r="B13" s="177"/>
      <c r="C13" s="176" t="s">
        <v>239</v>
      </c>
      <c r="D13" s="176" t="s">
        <v>240</v>
      </c>
      <c r="E13" s="176" t="s">
        <v>241</v>
      </c>
      <c r="F13" s="176" t="s">
        <v>85</v>
      </c>
      <c r="G13" s="176" t="s">
        <v>239</v>
      </c>
      <c r="H13" s="176" t="s">
        <v>240</v>
      </c>
      <c r="I13" s="176" t="s">
        <v>241</v>
      </c>
      <c r="J13" s="176" t="s">
        <v>15</v>
      </c>
      <c r="K13" s="176" t="s">
        <v>239</v>
      </c>
      <c r="L13" s="176" t="s">
        <v>240</v>
      </c>
      <c r="M13" s="176" t="s">
        <v>241</v>
      </c>
      <c r="N13" s="176" t="s">
        <v>85</v>
      </c>
      <c r="O13" s="176" t="s">
        <v>239</v>
      </c>
      <c r="P13" s="176" t="s">
        <v>240</v>
      </c>
      <c r="Q13" s="176" t="s">
        <v>241</v>
      </c>
      <c r="R13" s="176" t="s">
        <v>15</v>
      </c>
      <c r="S13" s="5" t="s">
        <v>449</v>
      </c>
      <c r="T13" s="5" t="s">
        <v>450</v>
      </c>
      <c r="U13" s="5" t="s">
        <v>451</v>
      </c>
      <c r="V13" s="274" t="s">
        <v>452</v>
      </c>
      <c r="W13" s="130"/>
      <c r="X13" s="130"/>
      <c r="Y13" s="130"/>
      <c r="Z13" s="130"/>
      <c r="AA13" s="130"/>
      <c r="AB13" s="130"/>
      <c r="AC13" s="130"/>
      <c r="AD13" s="130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>
      <c r="A14" s="157">
        <v>1</v>
      </c>
      <c r="B14" s="178">
        <v>2</v>
      </c>
      <c r="C14" s="157">
        <v>3</v>
      </c>
      <c r="D14" s="157">
        <v>4</v>
      </c>
      <c r="E14" s="178">
        <v>5</v>
      </c>
      <c r="F14" s="157">
        <v>6</v>
      </c>
      <c r="G14" s="157">
        <v>7</v>
      </c>
      <c r="H14" s="178">
        <v>8</v>
      </c>
      <c r="I14" s="157">
        <v>9</v>
      </c>
      <c r="J14" s="157">
        <v>10</v>
      </c>
      <c r="K14" s="178">
        <v>11</v>
      </c>
      <c r="L14" s="157">
        <v>12</v>
      </c>
      <c r="M14" s="157">
        <v>13</v>
      </c>
      <c r="N14" s="178">
        <v>14</v>
      </c>
      <c r="O14" s="157">
        <v>15</v>
      </c>
      <c r="P14" s="157">
        <v>16</v>
      </c>
      <c r="Q14" s="178">
        <v>17</v>
      </c>
      <c r="R14" s="157">
        <v>18</v>
      </c>
      <c r="S14" s="157">
        <v>19</v>
      </c>
      <c r="T14" s="178">
        <v>20</v>
      </c>
      <c r="U14" s="157">
        <v>21</v>
      </c>
      <c r="V14" s="157">
        <v>22</v>
      </c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26.25">
      <c r="A15" s="18"/>
      <c r="B15" s="180" t="s">
        <v>226</v>
      </c>
      <c r="C15" s="18"/>
      <c r="D15" s="18"/>
      <c r="E15" s="18"/>
      <c r="F15" s="272"/>
      <c r="G15" s="8"/>
      <c r="H15" s="8"/>
      <c r="I15" s="8"/>
      <c r="J15" s="272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>
      <c r="A16" s="3">
        <v>1</v>
      </c>
      <c r="B16" s="180" t="s">
        <v>174</v>
      </c>
      <c r="C16" s="509">
        <f>F16*3.4%</f>
        <v>4.1024400000000005</v>
      </c>
      <c r="D16" s="509">
        <f>F16*0.9%</f>
        <v>1.0859400000000001</v>
      </c>
      <c r="E16" s="509">
        <f>F16*95.7%</f>
        <v>115.47162</v>
      </c>
      <c r="F16" s="509">
        <v>120.66</v>
      </c>
      <c r="G16" s="431">
        <v>1.8927800000000001</v>
      </c>
      <c r="H16" s="431">
        <v>0.5010300000000001</v>
      </c>
      <c r="I16" s="431">
        <v>90.38</v>
      </c>
      <c r="J16" s="509">
        <v>120.66</v>
      </c>
      <c r="K16" s="537">
        <v>0</v>
      </c>
      <c r="L16" s="537">
        <v>0</v>
      </c>
      <c r="M16" s="537">
        <v>0</v>
      </c>
      <c r="N16" s="537">
        <f aca="true" t="shared" si="0" ref="N16:N21">SUM(K16:M16)</f>
        <v>0</v>
      </c>
      <c r="O16" s="537">
        <f aca="true" t="shared" si="1" ref="O16:Q21">G16+K16</f>
        <v>1.8927800000000001</v>
      </c>
      <c r="P16" s="537">
        <f t="shared" si="1"/>
        <v>0.5010300000000001</v>
      </c>
      <c r="Q16" s="537">
        <f t="shared" si="1"/>
        <v>90.38</v>
      </c>
      <c r="R16" s="537">
        <f>SUM(O16:Q16)</f>
        <v>92.77381</v>
      </c>
      <c r="S16" s="537">
        <v>0</v>
      </c>
      <c r="T16" s="537">
        <v>0</v>
      </c>
      <c r="U16" s="537">
        <v>-2.28</v>
      </c>
      <c r="V16" s="537">
        <f>SUM(U16)</f>
        <v>-2.28</v>
      </c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8" ht="12.75">
      <c r="A17" s="3">
        <v>2</v>
      </c>
      <c r="B17" s="181" t="s">
        <v>120</v>
      </c>
      <c r="C17" s="509">
        <f>F17*3.4%</f>
        <v>57.69800000000001</v>
      </c>
      <c r="D17" s="509">
        <f>F17*0.9%</f>
        <v>15.273000000000001</v>
      </c>
      <c r="E17" s="509">
        <f>F17*95.7%</f>
        <v>1624.0290000000002</v>
      </c>
      <c r="F17" s="509">
        <v>1697</v>
      </c>
      <c r="G17" s="431">
        <v>21.261560000000003</v>
      </c>
      <c r="H17" s="431">
        <v>5.6280600000000005</v>
      </c>
      <c r="I17" s="431">
        <v>1424.72</v>
      </c>
      <c r="J17" s="509">
        <v>1595.93</v>
      </c>
      <c r="K17" s="537">
        <f>G17/9</f>
        <v>2.362395555555556</v>
      </c>
      <c r="L17" s="537">
        <f>H17/9</f>
        <v>0.62534</v>
      </c>
      <c r="M17" s="537">
        <v>101.07</v>
      </c>
      <c r="N17" s="537">
        <f t="shared" si="0"/>
        <v>104.05773555555555</v>
      </c>
      <c r="O17" s="537">
        <f t="shared" si="1"/>
        <v>23.623955555555558</v>
      </c>
      <c r="P17" s="537">
        <f t="shared" si="1"/>
        <v>6.253400000000001</v>
      </c>
      <c r="Q17" s="537">
        <f t="shared" si="1"/>
        <v>1525.79</v>
      </c>
      <c r="R17" s="537">
        <f>SUM(O17:Q17)</f>
        <v>1555.6673555555556</v>
      </c>
      <c r="S17" s="537">
        <v>0</v>
      </c>
      <c r="T17" s="537">
        <v>0</v>
      </c>
      <c r="U17" s="537">
        <v>4</v>
      </c>
      <c r="V17" s="537">
        <f>SUM(S17:U17)</f>
        <v>4</v>
      </c>
      <c r="Y17" s="588"/>
      <c r="Z17" s="588"/>
      <c r="AA17" s="588"/>
      <c r="AB17" s="588"/>
    </row>
    <row r="18" spans="1:22" ht="26.25">
      <c r="A18" s="3">
        <v>3</v>
      </c>
      <c r="B18" s="180" t="s">
        <v>121</v>
      </c>
      <c r="C18" s="509">
        <f>F18*3.4%</f>
        <v>3.4061200000000005</v>
      </c>
      <c r="D18" s="509">
        <f>F18*0.9%</f>
        <v>0.9016200000000002</v>
      </c>
      <c r="E18" s="509">
        <f>F18*95.7%</f>
        <v>95.87226000000001</v>
      </c>
      <c r="F18" s="509">
        <v>100.18</v>
      </c>
      <c r="G18" s="431">
        <v>1.0033400000000001</v>
      </c>
      <c r="H18" s="431">
        <v>0.26559000000000005</v>
      </c>
      <c r="I18" s="431">
        <v>75.77</v>
      </c>
      <c r="J18" s="509">
        <v>100.18</v>
      </c>
      <c r="K18" s="537">
        <v>0</v>
      </c>
      <c r="L18" s="537">
        <v>0</v>
      </c>
      <c r="M18" s="537">
        <v>0</v>
      </c>
      <c r="N18" s="537">
        <f t="shared" si="0"/>
        <v>0</v>
      </c>
      <c r="O18" s="537">
        <f t="shared" si="1"/>
        <v>1.0033400000000001</v>
      </c>
      <c r="P18" s="537">
        <f t="shared" si="1"/>
        <v>0.26559000000000005</v>
      </c>
      <c r="Q18" s="537">
        <f t="shared" si="1"/>
        <v>75.77</v>
      </c>
      <c r="R18" s="537">
        <f>SUM(O18:Q18)</f>
        <v>77.03893</v>
      </c>
      <c r="S18" s="537">
        <v>0</v>
      </c>
      <c r="T18" s="537">
        <v>0</v>
      </c>
      <c r="U18" s="537">
        <v>-20.2</v>
      </c>
      <c r="V18" s="537">
        <f>SUM(S18:U18)</f>
        <v>-20.2</v>
      </c>
    </row>
    <row r="19" spans="1:22" ht="12.75">
      <c r="A19" s="3">
        <v>4</v>
      </c>
      <c r="B19" s="181" t="s">
        <v>122</v>
      </c>
      <c r="C19" s="509">
        <f>F19*3.4%</f>
        <v>1.3460600000000003</v>
      </c>
      <c r="D19" s="509">
        <f>F19*0.9%</f>
        <v>0.35631000000000007</v>
      </c>
      <c r="E19" s="509">
        <f>F19*95.7%</f>
        <v>37.88763000000001</v>
      </c>
      <c r="F19" s="509">
        <v>39.59</v>
      </c>
      <c r="G19" s="431">
        <v>0.7446</v>
      </c>
      <c r="H19" s="431">
        <v>0.32</v>
      </c>
      <c r="I19" s="431">
        <v>35.64</v>
      </c>
      <c r="J19" s="509">
        <v>39.59</v>
      </c>
      <c r="K19" s="537">
        <v>0</v>
      </c>
      <c r="L19" s="537">
        <v>0</v>
      </c>
      <c r="M19" s="537">
        <v>0</v>
      </c>
      <c r="N19" s="537">
        <f t="shared" si="0"/>
        <v>0</v>
      </c>
      <c r="O19" s="537">
        <f t="shared" si="1"/>
        <v>0.7446</v>
      </c>
      <c r="P19" s="537">
        <f t="shared" si="1"/>
        <v>0.32</v>
      </c>
      <c r="Q19" s="537">
        <f t="shared" si="1"/>
        <v>35.64</v>
      </c>
      <c r="R19" s="537">
        <f>SUM(O19:Q19)</f>
        <v>36.7046</v>
      </c>
      <c r="S19" s="537">
        <v>0</v>
      </c>
      <c r="T19" s="537">
        <v>0</v>
      </c>
      <c r="U19" s="537">
        <v>0.74</v>
      </c>
      <c r="V19" s="537">
        <f>SUM(S19:U19)</f>
        <v>0.74</v>
      </c>
    </row>
    <row r="20" spans="1:22" ht="26.25">
      <c r="A20" s="3">
        <v>5</v>
      </c>
      <c r="B20" s="180" t="s">
        <v>123</v>
      </c>
      <c r="C20" s="509">
        <f>F20*3.4%</f>
        <v>15.963000000000001</v>
      </c>
      <c r="D20" s="509">
        <f>F20*0.9%</f>
        <v>4.2255</v>
      </c>
      <c r="E20" s="509">
        <f>F20*95.7%</f>
        <v>449.3115</v>
      </c>
      <c r="F20" s="509">
        <v>469.5</v>
      </c>
      <c r="G20" s="431">
        <v>7.2524</v>
      </c>
      <c r="H20" s="431">
        <v>1.9224</v>
      </c>
      <c r="I20" s="431">
        <v>408.81</v>
      </c>
      <c r="J20" s="509">
        <v>422.55</v>
      </c>
      <c r="K20" s="537">
        <f>G20/9</f>
        <v>0.8058222222222222</v>
      </c>
      <c r="L20" s="537">
        <f>H20/9</f>
        <v>0.2136</v>
      </c>
      <c r="M20" s="537">
        <v>46.95</v>
      </c>
      <c r="N20" s="537">
        <f t="shared" si="0"/>
        <v>47.96942222222223</v>
      </c>
      <c r="O20" s="537">
        <f t="shared" si="1"/>
        <v>8.058222222222222</v>
      </c>
      <c r="P20" s="537">
        <f t="shared" si="1"/>
        <v>2.136</v>
      </c>
      <c r="Q20" s="537">
        <f t="shared" si="1"/>
        <v>455.76</v>
      </c>
      <c r="R20" s="537">
        <f>SUM(O20:Q20)</f>
        <v>465.9542222222222</v>
      </c>
      <c r="S20" s="537">
        <v>0</v>
      </c>
      <c r="T20" s="537">
        <v>0</v>
      </c>
      <c r="U20" s="537">
        <v>-5.08</v>
      </c>
      <c r="V20" s="537">
        <f>SUM(S20:U20)</f>
        <v>-5.08</v>
      </c>
    </row>
    <row r="21" spans="1:22" s="15" customFormat="1" ht="12.75">
      <c r="A21" s="271"/>
      <c r="B21" s="284" t="s">
        <v>85</v>
      </c>
      <c r="C21" s="513">
        <f>SUM(C16:C20)</f>
        <v>82.51562000000001</v>
      </c>
      <c r="D21" s="513">
        <f>SUM(D16:D20)</f>
        <v>21.842370000000003</v>
      </c>
      <c r="E21" s="513">
        <f>SUM(E16:E20)</f>
        <v>2322.5720100000003</v>
      </c>
      <c r="F21" s="513">
        <f>SUM(F16:F20)</f>
        <v>2426.9300000000003</v>
      </c>
      <c r="G21" s="513">
        <v>32.164680000000004</v>
      </c>
      <c r="H21" s="513">
        <v>8.514180000000001</v>
      </c>
      <c r="I21" s="513">
        <f>SUM(I16:I20)</f>
        <v>2035.32</v>
      </c>
      <c r="J21" s="513">
        <f>SUM(J16:J20)</f>
        <v>2278.9100000000003</v>
      </c>
      <c r="K21" s="538">
        <f>SUM(K16:K20)</f>
        <v>3.1682177777777785</v>
      </c>
      <c r="L21" s="538">
        <f>SUM(L16:L20)</f>
        <v>0.83894</v>
      </c>
      <c r="M21" s="538">
        <f>SUM(M16:M20)</f>
        <v>148.01999999999998</v>
      </c>
      <c r="N21" s="538">
        <f t="shared" si="0"/>
        <v>152.02715777777777</v>
      </c>
      <c r="O21" s="538">
        <f t="shared" si="1"/>
        <v>35.33289777777778</v>
      </c>
      <c r="P21" s="538">
        <f t="shared" si="1"/>
        <v>9.35312</v>
      </c>
      <c r="Q21" s="538">
        <f t="shared" si="1"/>
        <v>2183.34</v>
      </c>
      <c r="R21" s="538">
        <f>SUM(R16:R20)</f>
        <v>2228.138917777778</v>
      </c>
      <c r="S21" s="538">
        <f>SUM(S17:S20)</f>
        <v>0</v>
      </c>
      <c r="T21" s="538">
        <f>SUM(T17:T20)</f>
        <v>0</v>
      </c>
      <c r="U21" s="538">
        <f>SUM(U16:U20)</f>
        <v>-22.82</v>
      </c>
      <c r="V21" s="538">
        <f>SUM(S21:U21)</f>
        <v>-22.82</v>
      </c>
    </row>
    <row r="22" spans="1:22" ht="26.25">
      <c r="A22" s="3"/>
      <c r="B22" s="182" t="s">
        <v>227</v>
      </c>
      <c r="C22" s="431"/>
      <c r="D22" s="431"/>
      <c r="E22" s="431"/>
      <c r="F22" s="509"/>
      <c r="G22" s="431"/>
      <c r="H22" s="431"/>
      <c r="I22" s="431"/>
      <c r="J22" s="509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</row>
    <row r="23" spans="1:22" ht="12.75">
      <c r="A23" s="3">
        <v>6</v>
      </c>
      <c r="B23" s="180" t="s">
        <v>176</v>
      </c>
      <c r="C23" s="431">
        <v>0</v>
      </c>
      <c r="D23" s="431">
        <v>0</v>
      </c>
      <c r="E23" s="431">
        <v>0</v>
      </c>
      <c r="F23" s="431">
        <v>0</v>
      </c>
      <c r="G23" s="431">
        <v>0</v>
      </c>
      <c r="H23" s="431">
        <v>0</v>
      </c>
      <c r="I23" s="431">
        <v>0</v>
      </c>
      <c r="J23" s="431">
        <v>0</v>
      </c>
      <c r="K23" s="537">
        <v>0</v>
      </c>
      <c r="L23" s="537">
        <v>0</v>
      </c>
      <c r="M23" s="537">
        <v>0</v>
      </c>
      <c r="N23" s="537">
        <v>0</v>
      </c>
      <c r="O23" s="537">
        <v>0</v>
      </c>
      <c r="P23" s="537">
        <v>0</v>
      </c>
      <c r="Q23" s="537">
        <v>0</v>
      </c>
      <c r="R23" s="537">
        <v>0</v>
      </c>
      <c r="S23" s="537">
        <v>0</v>
      </c>
      <c r="T23" s="537">
        <v>0</v>
      </c>
      <c r="U23" s="537">
        <v>0</v>
      </c>
      <c r="V23" s="537">
        <f>SUM(S23:U23)</f>
        <v>0</v>
      </c>
    </row>
    <row r="24" spans="1:22" ht="12.75">
      <c r="A24" s="3">
        <v>7</v>
      </c>
      <c r="B24" s="181" t="s">
        <v>125</v>
      </c>
      <c r="C24" s="431">
        <f>F24*3.4%</f>
        <v>5.389</v>
      </c>
      <c r="D24" s="431">
        <f>F24*0.9%</f>
        <v>1.4265</v>
      </c>
      <c r="E24" s="431">
        <f>F24*95.7%</f>
        <v>151.6845</v>
      </c>
      <c r="F24" s="509">
        <v>158.5</v>
      </c>
      <c r="G24" s="431">
        <v>0</v>
      </c>
      <c r="H24" s="431">
        <v>0</v>
      </c>
      <c r="I24" s="431">
        <v>0</v>
      </c>
      <c r="J24" s="431">
        <v>0</v>
      </c>
      <c r="K24" s="537">
        <v>0</v>
      </c>
      <c r="L24" s="537">
        <v>0</v>
      </c>
      <c r="M24" s="537">
        <v>0</v>
      </c>
      <c r="N24" s="537">
        <v>0</v>
      </c>
      <c r="O24" s="537">
        <v>0</v>
      </c>
      <c r="P24" s="537">
        <v>0</v>
      </c>
      <c r="Q24" s="537">
        <v>0</v>
      </c>
      <c r="R24" s="537">
        <v>0</v>
      </c>
      <c r="S24" s="537">
        <v>0</v>
      </c>
      <c r="T24" s="537">
        <v>0</v>
      </c>
      <c r="U24" s="537">
        <v>0</v>
      </c>
      <c r="V24" s="537">
        <f>SUM(S24:U24)</f>
        <v>0</v>
      </c>
    </row>
    <row r="25" spans="1:22" ht="12.75">
      <c r="A25" s="9"/>
      <c r="B25" s="181" t="s">
        <v>85</v>
      </c>
      <c r="C25" s="513">
        <f>SUM(C24)</f>
        <v>5.389</v>
      </c>
      <c r="D25" s="513">
        <f>SUM(D24)</f>
        <v>1.4265</v>
      </c>
      <c r="E25" s="513">
        <f>SUM(E24)</f>
        <v>151.6845</v>
      </c>
      <c r="F25" s="513">
        <f>SUM(F24)</f>
        <v>158.5</v>
      </c>
      <c r="G25" s="431">
        <v>0</v>
      </c>
      <c r="H25" s="431">
        <v>0</v>
      </c>
      <c r="I25" s="431">
        <v>0</v>
      </c>
      <c r="J25" s="431">
        <v>0</v>
      </c>
      <c r="K25" s="537">
        <v>0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37">
        <v>0</v>
      </c>
      <c r="R25" s="537">
        <v>0</v>
      </c>
      <c r="S25" s="537">
        <v>0</v>
      </c>
      <c r="T25" s="537">
        <v>0</v>
      </c>
      <c r="U25" s="537">
        <v>0</v>
      </c>
      <c r="V25" s="537">
        <f>SUM(S25:U25)</f>
        <v>0</v>
      </c>
    </row>
    <row r="26" spans="1:22" ht="12.75">
      <c r="A26" s="9"/>
      <c r="B26" s="181" t="s">
        <v>32</v>
      </c>
      <c r="C26" s="539">
        <f aca="true" t="shared" si="2" ref="C26:V26">C21+C25</f>
        <v>87.90462000000001</v>
      </c>
      <c r="D26" s="539">
        <f t="shared" si="2"/>
        <v>23.268870000000003</v>
      </c>
      <c r="E26" s="539">
        <f t="shared" si="2"/>
        <v>2474.25651</v>
      </c>
      <c r="F26" s="539">
        <f t="shared" si="2"/>
        <v>2585.4300000000003</v>
      </c>
      <c r="G26" s="539">
        <f t="shared" si="2"/>
        <v>32.164680000000004</v>
      </c>
      <c r="H26" s="539">
        <f t="shared" si="2"/>
        <v>8.514180000000001</v>
      </c>
      <c r="I26" s="539">
        <f t="shared" si="2"/>
        <v>2035.32</v>
      </c>
      <c r="J26" s="539">
        <f t="shared" si="2"/>
        <v>2278.9100000000003</v>
      </c>
      <c r="K26" s="540">
        <f t="shared" si="2"/>
        <v>3.1682177777777785</v>
      </c>
      <c r="L26" s="540">
        <f t="shared" si="2"/>
        <v>0.83894</v>
      </c>
      <c r="M26" s="540">
        <f t="shared" si="2"/>
        <v>148.01999999999998</v>
      </c>
      <c r="N26" s="540">
        <f t="shared" si="2"/>
        <v>152.02715777777777</v>
      </c>
      <c r="O26" s="540">
        <f t="shared" si="2"/>
        <v>35.33289777777778</v>
      </c>
      <c r="P26" s="540">
        <f t="shared" si="2"/>
        <v>9.35312</v>
      </c>
      <c r="Q26" s="540">
        <f t="shared" si="2"/>
        <v>2183.34</v>
      </c>
      <c r="R26" s="540">
        <f t="shared" si="2"/>
        <v>2228.138917777778</v>
      </c>
      <c r="S26" s="540">
        <f t="shared" si="2"/>
        <v>0</v>
      </c>
      <c r="T26" s="540">
        <f t="shared" si="2"/>
        <v>0</v>
      </c>
      <c r="U26" s="540">
        <f t="shared" si="2"/>
        <v>-22.82</v>
      </c>
      <c r="V26" s="540">
        <f t="shared" si="2"/>
        <v>-22.82</v>
      </c>
    </row>
    <row r="28" spans="1:32" ht="25.5" customHeight="1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85"/>
      <c r="T28" s="85"/>
      <c r="U28" s="85"/>
      <c r="V28" s="14"/>
      <c r="W28" s="15"/>
      <c r="X28" s="15"/>
      <c r="Y28" s="15"/>
      <c r="Z28" s="15"/>
      <c r="AA28" s="15"/>
      <c r="AE28" s="15"/>
      <c r="AF28" s="15"/>
    </row>
    <row r="29" spans="1:32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15"/>
      <c r="AF29" s="15"/>
    </row>
    <row r="30" spans="1:37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609" t="s">
        <v>888</v>
      </c>
      <c r="Q30" s="609"/>
      <c r="R30" s="609"/>
      <c r="S30" s="609"/>
      <c r="T30" s="609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</row>
    <row r="31" spans="1:32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609" t="s">
        <v>889</v>
      </c>
      <c r="Q31" s="609"/>
      <c r="R31" s="609"/>
      <c r="S31" s="609"/>
      <c r="T31" s="609"/>
      <c r="U31" s="1"/>
      <c r="V31" s="1"/>
      <c r="W31" s="14"/>
      <c r="X31" s="14"/>
      <c r="Y31" s="14"/>
      <c r="Z31" s="14"/>
      <c r="AE31" s="14"/>
      <c r="AF31" s="14"/>
    </row>
  </sheetData>
  <sheetProtection/>
  <mergeCells count="18">
    <mergeCell ref="P30:T30"/>
    <mergeCell ref="P31:T31"/>
    <mergeCell ref="O12:R12"/>
    <mergeCell ref="G11:R11"/>
    <mergeCell ref="U10:V10"/>
    <mergeCell ref="S11:V12"/>
    <mergeCell ref="G12:J12"/>
    <mergeCell ref="K12:N12"/>
    <mergeCell ref="G2:O2"/>
    <mergeCell ref="A3:U3"/>
    <mergeCell ref="A4:U4"/>
    <mergeCell ref="A6:U6"/>
    <mergeCell ref="A8:C8"/>
    <mergeCell ref="Y17:AB17"/>
    <mergeCell ref="AB10:AD10"/>
    <mergeCell ref="A11:A12"/>
    <mergeCell ref="B11:B12"/>
    <mergeCell ref="C11:F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9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8.57421875" style="222" customWidth="1"/>
    <col min="2" max="2" width="16.421875" style="222" customWidth="1"/>
    <col min="3" max="3" width="12.00390625" style="222" customWidth="1"/>
    <col min="4" max="4" width="15.140625" style="222" customWidth="1"/>
    <col min="5" max="5" width="8.7109375" style="222" customWidth="1"/>
    <col min="6" max="6" width="7.28125" style="222" customWidth="1"/>
    <col min="7" max="7" width="7.421875" style="222" customWidth="1"/>
    <col min="8" max="8" width="6.28125" style="222" customWidth="1"/>
    <col min="9" max="9" width="6.57421875" style="222" customWidth="1"/>
    <col min="10" max="10" width="6.7109375" style="222" customWidth="1"/>
    <col min="11" max="11" width="7.140625" style="222" customWidth="1"/>
    <col min="12" max="12" width="8.140625" style="222" customWidth="1"/>
    <col min="13" max="13" width="9.28125" style="222" customWidth="1"/>
    <col min="14" max="15" width="11.421875" style="222" customWidth="1"/>
    <col min="16" max="16" width="11.28125" style="222" customWidth="1"/>
    <col min="17" max="16384" width="9.140625" style="222" customWidth="1"/>
  </cols>
  <sheetData>
    <row r="1" spans="8:12" ht="12.75">
      <c r="H1" s="653"/>
      <c r="I1" s="653"/>
      <c r="L1" s="225" t="s">
        <v>521</v>
      </c>
    </row>
    <row r="2" spans="4:12" ht="12.75">
      <c r="D2" s="653" t="s">
        <v>473</v>
      </c>
      <c r="E2" s="653"/>
      <c r="F2" s="653"/>
      <c r="G2" s="653"/>
      <c r="H2" s="224"/>
      <c r="I2" s="224"/>
      <c r="L2" s="225"/>
    </row>
    <row r="3" spans="1:13" s="226" customFormat="1" ht="15">
      <c r="A3" s="800" t="s">
        <v>698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</row>
    <row r="4" spans="1:13" s="226" customFormat="1" ht="20.25" customHeight="1">
      <c r="A4" s="800" t="s">
        <v>764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</row>
    <row r="6" spans="1:10" ht="12.75">
      <c r="A6" s="588" t="s">
        <v>911</v>
      </c>
      <c r="B6" s="588"/>
      <c r="C6" s="228"/>
      <c r="D6" s="228"/>
      <c r="E6" s="228"/>
      <c r="F6" s="228"/>
      <c r="G6" s="228"/>
      <c r="H6" s="228"/>
      <c r="I6" s="228"/>
      <c r="J6" s="228"/>
    </row>
    <row r="8" spans="1:16" s="229" customFormat="1" ht="15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661" t="s">
        <v>773</v>
      </c>
      <c r="L8" s="661"/>
      <c r="M8" s="661"/>
      <c r="N8" s="661"/>
      <c r="O8" s="661"/>
      <c r="P8" s="661"/>
    </row>
    <row r="9" spans="1:16" s="229" customFormat="1" ht="20.25" customHeight="1">
      <c r="A9" s="744" t="s">
        <v>2</v>
      </c>
      <c r="B9" s="744" t="s">
        <v>3</v>
      </c>
      <c r="C9" s="746" t="s">
        <v>262</v>
      </c>
      <c r="D9" s="746" t="s">
        <v>263</v>
      </c>
      <c r="E9" s="802" t="s">
        <v>264</v>
      </c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</row>
    <row r="10" spans="1:16" s="229" customFormat="1" ht="35.25" customHeight="1">
      <c r="A10" s="801"/>
      <c r="B10" s="801"/>
      <c r="C10" s="747"/>
      <c r="D10" s="747"/>
      <c r="E10" s="318" t="s">
        <v>790</v>
      </c>
      <c r="F10" s="318" t="s">
        <v>265</v>
      </c>
      <c r="G10" s="318" t="s">
        <v>266</v>
      </c>
      <c r="H10" s="318" t="s">
        <v>267</v>
      </c>
      <c r="I10" s="318" t="s">
        <v>268</v>
      </c>
      <c r="J10" s="318" t="s">
        <v>269</v>
      </c>
      <c r="K10" s="318" t="s">
        <v>270</v>
      </c>
      <c r="L10" s="318" t="s">
        <v>271</v>
      </c>
      <c r="M10" s="318" t="s">
        <v>791</v>
      </c>
      <c r="N10" s="242" t="s">
        <v>792</v>
      </c>
      <c r="O10" s="242" t="s">
        <v>793</v>
      </c>
      <c r="P10" s="242" t="s">
        <v>794</v>
      </c>
    </row>
    <row r="11" spans="1:16" s="229" customFormat="1" ht="12.75" customHeight="1">
      <c r="A11" s="232">
        <v>1</v>
      </c>
      <c r="B11" s="232">
        <v>2</v>
      </c>
      <c r="C11" s="232">
        <v>3</v>
      </c>
      <c r="D11" s="232">
        <v>4</v>
      </c>
      <c r="E11" s="232">
        <v>5</v>
      </c>
      <c r="F11" s="232">
        <v>6</v>
      </c>
      <c r="G11" s="232">
        <v>7</v>
      </c>
      <c r="H11" s="232">
        <v>8</v>
      </c>
      <c r="I11" s="232">
        <v>9</v>
      </c>
      <c r="J11" s="232">
        <v>10</v>
      </c>
      <c r="K11" s="232">
        <v>11</v>
      </c>
      <c r="L11" s="232">
        <v>12</v>
      </c>
      <c r="M11" s="232">
        <v>13</v>
      </c>
      <c r="N11" s="232">
        <v>14</v>
      </c>
      <c r="O11" s="232">
        <v>15</v>
      </c>
      <c r="P11" s="232">
        <v>16</v>
      </c>
    </row>
    <row r="12" spans="1:16" ht="12.75">
      <c r="A12" s="155">
        <v>1</v>
      </c>
      <c r="B12" s="9" t="s">
        <v>876</v>
      </c>
      <c r="C12" s="233">
        <v>273</v>
      </c>
      <c r="D12" s="233">
        <v>273</v>
      </c>
      <c r="E12" s="233">
        <v>273</v>
      </c>
      <c r="F12" s="233">
        <v>273</v>
      </c>
      <c r="G12" s="233">
        <v>273</v>
      </c>
      <c r="H12" s="233">
        <v>273</v>
      </c>
      <c r="I12" s="233">
        <v>273</v>
      </c>
      <c r="J12" s="233">
        <v>273</v>
      </c>
      <c r="K12" s="233">
        <v>92</v>
      </c>
      <c r="L12" s="233">
        <v>81</v>
      </c>
      <c r="M12" s="233">
        <v>68</v>
      </c>
      <c r="N12" s="153">
        <v>31</v>
      </c>
      <c r="O12" s="153">
        <v>31</v>
      </c>
      <c r="P12" s="153"/>
    </row>
    <row r="13" spans="1:16" ht="12.75">
      <c r="A13" s="155">
        <v>2</v>
      </c>
      <c r="B13" s="9" t="s">
        <v>877</v>
      </c>
      <c r="C13" s="153">
        <v>106</v>
      </c>
      <c r="D13" s="153">
        <v>75</v>
      </c>
      <c r="E13" s="153">
        <v>75</v>
      </c>
      <c r="F13" s="153">
        <v>75</v>
      </c>
      <c r="G13" s="153">
        <v>75</v>
      </c>
      <c r="H13" s="153">
        <v>75</v>
      </c>
      <c r="I13" s="153">
        <v>75</v>
      </c>
      <c r="J13" s="153">
        <v>75</v>
      </c>
      <c r="K13" s="153">
        <v>75</v>
      </c>
      <c r="L13" s="153">
        <v>75</v>
      </c>
      <c r="M13" s="153">
        <v>75</v>
      </c>
      <c r="N13" s="153">
        <v>30</v>
      </c>
      <c r="O13" s="153">
        <v>30</v>
      </c>
      <c r="P13" s="153">
        <v>29</v>
      </c>
    </row>
    <row r="14" spans="1:16" ht="12.75">
      <c r="A14" s="155">
        <v>3</v>
      </c>
      <c r="B14" s="9" t="s">
        <v>878</v>
      </c>
      <c r="C14" s="233">
        <v>176</v>
      </c>
      <c r="D14" s="233">
        <v>148</v>
      </c>
      <c r="E14" s="233">
        <v>148</v>
      </c>
      <c r="F14" s="233">
        <v>148</v>
      </c>
      <c r="G14" s="233">
        <v>148</v>
      </c>
      <c r="H14" s="233">
        <v>148</v>
      </c>
      <c r="I14" s="233">
        <v>148</v>
      </c>
      <c r="J14" s="233">
        <v>148</v>
      </c>
      <c r="K14" s="233">
        <v>148</v>
      </c>
      <c r="L14" s="233">
        <v>148</v>
      </c>
      <c r="M14" s="153">
        <v>148</v>
      </c>
      <c r="N14" s="153">
        <v>15</v>
      </c>
      <c r="O14" s="153">
        <v>15</v>
      </c>
      <c r="P14" s="153">
        <v>15</v>
      </c>
    </row>
    <row r="15" spans="1:16" s="147" customFormat="1" ht="12.75" customHeight="1">
      <c r="A15" s="155">
        <v>4</v>
      </c>
      <c r="B15" s="9" t="s">
        <v>879</v>
      </c>
      <c r="C15" s="153">
        <v>90</v>
      </c>
      <c r="D15" s="153">
        <v>90</v>
      </c>
      <c r="E15" s="153">
        <v>90</v>
      </c>
      <c r="F15" s="153">
        <v>90</v>
      </c>
      <c r="G15" s="153">
        <v>90</v>
      </c>
      <c r="H15" s="153">
        <v>90</v>
      </c>
      <c r="I15" s="153">
        <v>90</v>
      </c>
      <c r="J15" s="153">
        <v>90</v>
      </c>
      <c r="K15" s="153">
        <v>90</v>
      </c>
      <c r="L15" s="153">
        <v>90</v>
      </c>
      <c r="M15" s="153">
        <v>74</v>
      </c>
      <c r="N15" s="150">
        <v>73</v>
      </c>
      <c r="O15" s="150">
        <v>0</v>
      </c>
      <c r="P15" s="150">
        <v>0</v>
      </c>
    </row>
    <row r="16" spans="1:16" s="147" customFormat="1" ht="12.75" customHeight="1">
      <c r="A16" s="155">
        <v>5</v>
      </c>
      <c r="B16" s="9" t="s">
        <v>880</v>
      </c>
      <c r="C16" s="235">
        <v>229</v>
      </c>
      <c r="D16" s="235">
        <v>181</v>
      </c>
      <c r="E16" s="235">
        <v>126</v>
      </c>
      <c r="F16" s="235">
        <v>123</v>
      </c>
      <c r="G16" s="235">
        <v>116</v>
      </c>
      <c r="H16" s="235">
        <v>95</v>
      </c>
      <c r="I16" s="235">
        <v>95</v>
      </c>
      <c r="J16" s="235">
        <v>95</v>
      </c>
      <c r="K16" s="235">
        <v>55</v>
      </c>
      <c r="L16" s="235">
        <v>45</v>
      </c>
      <c r="M16" s="235">
        <v>45</v>
      </c>
      <c r="N16" s="150">
        <v>0</v>
      </c>
      <c r="O16" s="150">
        <v>0</v>
      </c>
      <c r="P16" s="150">
        <v>0</v>
      </c>
    </row>
    <row r="17" spans="1:16" s="147" customFormat="1" ht="12.75" customHeight="1">
      <c r="A17" s="155">
        <v>6</v>
      </c>
      <c r="B17" s="9" t="s">
        <v>881</v>
      </c>
      <c r="C17" s="235">
        <v>223</v>
      </c>
      <c r="D17" s="235">
        <v>107</v>
      </c>
      <c r="E17" s="235">
        <v>89</v>
      </c>
      <c r="F17" s="235">
        <v>89</v>
      </c>
      <c r="G17" s="235">
        <v>89</v>
      </c>
      <c r="H17" s="235">
        <v>89</v>
      </c>
      <c r="I17" s="235">
        <v>89</v>
      </c>
      <c r="J17" s="235">
        <v>89</v>
      </c>
      <c r="K17" s="235">
        <v>89</v>
      </c>
      <c r="L17" s="235">
        <v>89</v>
      </c>
      <c r="M17" s="235">
        <v>89</v>
      </c>
      <c r="N17" s="150">
        <v>45</v>
      </c>
      <c r="O17" s="150">
        <v>45</v>
      </c>
      <c r="P17" s="150">
        <v>45</v>
      </c>
    </row>
    <row r="18" spans="1:16" ht="12.75" customHeight="1">
      <c r="A18" s="155">
        <v>7</v>
      </c>
      <c r="B18" s="9" t="s">
        <v>882</v>
      </c>
      <c r="C18" s="153">
        <v>132</v>
      </c>
      <c r="D18" s="153">
        <v>132</v>
      </c>
      <c r="E18" s="153">
        <v>131</v>
      </c>
      <c r="F18" s="153">
        <v>131</v>
      </c>
      <c r="G18" s="153">
        <v>130</v>
      </c>
      <c r="H18" s="153">
        <v>130</v>
      </c>
      <c r="I18" s="153">
        <v>130</v>
      </c>
      <c r="J18" s="153">
        <v>130</v>
      </c>
      <c r="K18" s="153">
        <v>130</v>
      </c>
      <c r="L18" s="153">
        <v>130</v>
      </c>
      <c r="M18" s="153">
        <v>130</v>
      </c>
      <c r="N18" s="153">
        <v>77</v>
      </c>
      <c r="O18" s="153">
        <v>5</v>
      </c>
      <c r="P18" s="153">
        <v>0</v>
      </c>
    </row>
    <row r="19" spans="1:16" ht="12.75">
      <c r="A19" s="155">
        <v>8</v>
      </c>
      <c r="B19" s="9" t="s">
        <v>883</v>
      </c>
      <c r="C19" s="153">
        <v>182</v>
      </c>
      <c r="D19" s="153">
        <v>173</v>
      </c>
      <c r="E19" s="153">
        <v>163</v>
      </c>
      <c r="F19" s="153">
        <v>162</v>
      </c>
      <c r="G19" s="153">
        <v>162</v>
      </c>
      <c r="H19" s="153">
        <v>162</v>
      </c>
      <c r="I19" s="153">
        <v>142</v>
      </c>
      <c r="J19" s="153">
        <v>142</v>
      </c>
      <c r="K19" s="153">
        <v>137</v>
      </c>
      <c r="L19" s="153">
        <v>134</v>
      </c>
      <c r="M19" s="153">
        <v>134</v>
      </c>
      <c r="N19" s="153">
        <v>61</v>
      </c>
      <c r="O19" s="153">
        <v>53</v>
      </c>
      <c r="P19" s="153">
        <v>10</v>
      </c>
    </row>
    <row r="20" spans="1:16" ht="12.75">
      <c r="A20" s="155">
        <v>9</v>
      </c>
      <c r="B20" s="9" t="s">
        <v>884</v>
      </c>
      <c r="C20" s="153">
        <v>191</v>
      </c>
      <c r="D20" s="153">
        <v>190</v>
      </c>
      <c r="E20" s="153">
        <v>190</v>
      </c>
      <c r="F20" s="153">
        <v>190</v>
      </c>
      <c r="G20" s="153">
        <v>190</v>
      </c>
      <c r="H20" s="153">
        <v>190</v>
      </c>
      <c r="I20" s="153">
        <v>190</v>
      </c>
      <c r="J20" s="153">
        <v>190</v>
      </c>
      <c r="K20" s="153">
        <v>190</v>
      </c>
      <c r="L20" s="153">
        <v>190</v>
      </c>
      <c r="M20" s="153">
        <v>190</v>
      </c>
      <c r="N20" s="153">
        <v>98</v>
      </c>
      <c r="O20" s="153">
        <v>98</v>
      </c>
      <c r="P20" s="153">
        <v>0</v>
      </c>
    </row>
    <row r="21" spans="1:16" ht="12.75">
      <c r="A21" s="155">
        <v>10</v>
      </c>
      <c r="B21" s="9" t="s">
        <v>885</v>
      </c>
      <c r="C21" s="153">
        <v>146</v>
      </c>
      <c r="D21" s="153">
        <v>145</v>
      </c>
      <c r="E21" s="153">
        <v>136</v>
      </c>
      <c r="F21" s="153">
        <v>136</v>
      </c>
      <c r="G21" s="153">
        <v>136</v>
      </c>
      <c r="H21" s="153">
        <v>136</v>
      </c>
      <c r="I21" s="153">
        <v>136</v>
      </c>
      <c r="J21" s="153">
        <v>136</v>
      </c>
      <c r="K21" s="153">
        <v>136</v>
      </c>
      <c r="L21" s="153">
        <v>136</v>
      </c>
      <c r="M21" s="153">
        <v>136</v>
      </c>
      <c r="N21" s="153">
        <v>0</v>
      </c>
      <c r="O21" s="153">
        <v>0</v>
      </c>
      <c r="P21" s="153">
        <v>0</v>
      </c>
    </row>
    <row r="22" spans="1:16" ht="12.75">
      <c r="A22" s="155">
        <v>11</v>
      </c>
      <c r="B22" s="9" t="s">
        <v>886</v>
      </c>
      <c r="C22" s="153">
        <v>235</v>
      </c>
      <c r="D22" s="153">
        <v>235</v>
      </c>
      <c r="E22" s="153">
        <v>232</v>
      </c>
      <c r="F22" s="153">
        <v>232</v>
      </c>
      <c r="G22" s="153">
        <v>232</v>
      </c>
      <c r="H22" s="153">
        <v>232</v>
      </c>
      <c r="I22" s="153">
        <v>89</v>
      </c>
      <c r="J22" s="153">
        <v>89</v>
      </c>
      <c r="K22" s="153">
        <v>51</v>
      </c>
      <c r="L22" s="153">
        <v>51</v>
      </c>
      <c r="M22" s="153">
        <v>51</v>
      </c>
      <c r="N22" s="153">
        <v>51</v>
      </c>
      <c r="O22" s="153">
        <v>51</v>
      </c>
      <c r="P22" s="153">
        <v>0</v>
      </c>
    </row>
    <row r="23" spans="1:16" ht="12.75">
      <c r="A23" s="702" t="s">
        <v>15</v>
      </c>
      <c r="B23" s="703"/>
      <c r="C23" s="153">
        <f aca="true" t="shared" si="0" ref="C23:P23">SUM(C12:C22)</f>
        <v>1983</v>
      </c>
      <c r="D23" s="153">
        <f t="shared" si="0"/>
        <v>1749</v>
      </c>
      <c r="E23" s="153">
        <f t="shared" si="0"/>
        <v>1653</v>
      </c>
      <c r="F23" s="153">
        <f t="shared" si="0"/>
        <v>1649</v>
      </c>
      <c r="G23" s="153">
        <f t="shared" si="0"/>
        <v>1641</v>
      </c>
      <c r="H23" s="153">
        <f t="shared" si="0"/>
        <v>1620</v>
      </c>
      <c r="I23" s="153">
        <f t="shared" si="0"/>
        <v>1457</v>
      </c>
      <c r="J23" s="153">
        <f t="shared" si="0"/>
        <v>1457</v>
      </c>
      <c r="K23" s="153">
        <f t="shared" si="0"/>
        <v>1193</v>
      </c>
      <c r="L23" s="153">
        <f t="shared" si="0"/>
        <v>1169</v>
      </c>
      <c r="M23" s="153">
        <f t="shared" si="0"/>
        <v>1140</v>
      </c>
      <c r="N23" s="153">
        <f t="shared" si="0"/>
        <v>481</v>
      </c>
      <c r="O23" s="153">
        <f t="shared" si="0"/>
        <v>328</v>
      </c>
      <c r="P23" s="153">
        <f t="shared" si="0"/>
        <v>99</v>
      </c>
    </row>
    <row r="26" spans="8:13" ht="12.75">
      <c r="H26" s="236"/>
      <c r="I26" s="236"/>
      <c r="J26" s="236"/>
      <c r="K26" s="236"/>
      <c r="L26" s="236"/>
      <c r="M26" s="236"/>
    </row>
    <row r="27" spans="8:13" ht="12.75">
      <c r="H27" s="236"/>
      <c r="I27" s="236"/>
      <c r="J27" s="236"/>
      <c r="K27" s="236"/>
      <c r="L27" s="236"/>
      <c r="M27" s="236"/>
    </row>
    <row r="28" spans="8:15" ht="13.5">
      <c r="H28" s="236"/>
      <c r="I28" s="236"/>
      <c r="J28" s="236"/>
      <c r="K28" s="320" t="s">
        <v>888</v>
      </c>
      <c r="L28" s="320"/>
      <c r="M28" s="320"/>
      <c r="N28" s="320"/>
      <c r="O28" s="236"/>
    </row>
    <row r="29" spans="1:15" ht="13.5">
      <c r="A29" s="222" t="s">
        <v>11</v>
      </c>
      <c r="H29" s="227"/>
      <c r="I29" s="227"/>
      <c r="J29" s="560" t="s">
        <v>889</v>
      </c>
      <c r="K29" s="560"/>
      <c r="L29" s="560"/>
      <c r="M29" s="560"/>
      <c r="N29" s="560"/>
      <c r="O29" s="560"/>
    </row>
  </sheetData>
  <sheetProtection/>
  <mergeCells count="13">
    <mergeCell ref="A23:B23"/>
    <mergeCell ref="J29:O29"/>
    <mergeCell ref="D9:D10"/>
    <mergeCell ref="K8:P8"/>
    <mergeCell ref="E9:P9"/>
    <mergeCell ref="H1:I1"/>
    <mergeCell ref="A3:M3"/>
    <mergeCell ref="A4:M4"/>
    <mergeCell ref="A9:A10"/>
    <mergeCell ref="B9:B10"/>
    <mergeCell ref="D2:G2"/>
    <mergeCell ref="C9:C10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1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8.57421875" style="222" customWidth="1"/>
    <col min="2" max="2" width="17.8515625" style="222" customWidth="1"/>
    <col min="3" max="3" width="11.140625" style="222" customWidth="1"/>
    <col min="4" max="4" width="17.140625" style="222" customWidth="1"/>
    <col min="5" max="6" width="9.140625" style="222" customWidth="1"/>
    <col min="7" max="7" width="7.8515625" style="222" customWidth="1"/>
    <col min="8" max="8" width="8.421875" style="222" customWidth="1"/>
    <col min="9" max="9" width="9.28125" style="222" customWidth="1"/>
    <col min="10" max="10" width="10.28125" style="222" customWidth="1"/>
    <col min="11" max="11" width="9.140625" style="222" customWidth="1"/>
    <col min="12" max="12" width="10.140625" style="222" customWidth="1"/>
    <col min="13" max="13" width="11.00390625" style="222" customWidth="1"/>
    <col min="14" max="14" width="10.140625" style="222" customWidth="1"/>
    <col min="15" max="15" width="7.421875" style="222" customWidth="1"/>
    <col min="16" max="16" width="7.8515625" style="222" customWidth="1"/>
    <col min="17" max="16384" width="9.140625" style="222" customWidth="1"/>
  </cols>
  <sheetData>
    <row r="1" spans="8:13" ht="12.75">
      <c r="H1" s="653"/>
      <c r="I1" s="653"/>
      <c r="L1" s="803" t="s">
        <v>541</v>
      </c>
      <c r="M1" s="803"/>
    </row>
    <row r="2" spans="3:12" ht="12.75">
      <c r="C2" s="653" t="s">
        <v>628</v>
      </c>
      <c r="D2" s="653"/>
      <c r="E2" s="653"/>
      <c r="F2" s="653"/>
      <c r="G2" s="653"/>
      <c r="H2" s="653"/>
      <c r="I2" s="653"/>
      <c r="J2" s="653"/>
      <c r="L2" s="225"/>
    </row>
    <row r="3" spans="1:13" s="226" customFormat="1" ht="15">
      <c r="A3" s="800" t="s">
        <v>698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</row>
    <row r="4" spans="1:13" s="226" customFormat="1" ht="20.25" customHeight="1">
      <c r="A4" s="800" t="s">
        <v>765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</row>
    <row r="6" spans="1:10" ht="12.75">
      <c r="A6" s="588" t="s">
        <v>911</v>
      </c>
      <c r="B6" s="588"/>
      <c r="C6" s="228"/>
      <c r="D6" s="228"/>
      <c r="E6" s="228"/>
      <c r="F6" s="228"/>
      <c r="G6" s="228"/>
      <c r="H6" s="228"/>
      <c r="I6" s="228"/>
      <c r="J6" s="228"/>
    </row>
    <row r="7" spans="1:10" ht="12.75">
      <c r="A7" s="227"/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2.75">
      <c r="A8" s="227"/>
      <c r="B8" s="228"/>
      <c r="C8" s="228"/>
      <c r="D8" s="228"/>
      <c r="E8" s="228"/>
      <c r="F8" s="228"/>
      <c r="G8" s="228"/>
      <c r="H8" s="228"/>
      <c r="I8" s="228"/>
      <c r="J8" s="228"/>
    </row>
    <row r="9" spans="1:10" ht="12.75">
      <c r="A9" s="805" t="s">
        <v>853</v>
      </c>
      <c r="B9" s="805"/>
      <c r="C9" s="805"/>
      <c r="D9" s="805"/>
      <c r="E9" s="805"/>
      <c r="F9" s="805"/>
      <c r="G9" s="233"/>
      <c r="H9" s="228"/>
      <c r="I9" s="228"/>
      <c r="J9" s="228"/>
    </row>
    <row r="10" spans="1:10" ht="12.75">
      <c r="A10" s="805" t="s">
        <v>854</v>
      </c>
      <c r="B10" s="805"/>
      <c r="C10" s="805"/>
      <c r="D10" s="805"/>
      <c r="E10" s="805"/>
      <c r="F10" s="805"/>
      <c r="G10" s="233"/>
      <c r="H10" s="228"/>
      <c r="I10" s="228"/>
      <c r="J10" s="228"/>
    </row>
    <row r="12" spans="1:16" s="229" customFormat="1" ht="15" customHeight="1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661" t="s">
        <v>773</v>
      </c>
      <c r="L12" s="661"/>
      <c r="M12" s="661"/>
      <c r="N12" s="661"/>
      <c r="O12" s="661"/>
      <c r="P12" s="661"/>
    </row>
    <row r="13" spans="1:16" s="229" customFormat="1" ht="20.25" customHeight="1">
      <c r="A13" s="744" t="s">
        <v>2</v>
      </c>
      <c r="B13" s="744" t="s">
        <v>3</v>
      </c>
      <c r="C13" s="746" t="s">
        <v>262</v>
      </c>
      <c r="D13" s="746" t="s">
        <v>540</v>
      </c>
      <c r="E13" s="804" t="s">
        <v>653</v>
      </c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</row>
    <row r="14" spans="1:16" s="229" customFormat="1" ht="35.25" customHeight="1">
      <c r="A14" s="801"/>
      <c r="B14" s="801"/>
      <c r="C14" s="747"/>
      <c r="D14" s="747"/>
      <c r="E14" s="318" t="s">
        <v>790</v>
      </c>
      <c r="F14" s="318" t="s">
        <v>265</v>
      </c>
      <c r="G14" s="318" t="s">
        <v>266</v>
      </c>
      <c r="H14" s="318" t="s">
        <v>267</v>
      </c>
      <c r="I14" s="318" t="s">
        <v>268</v>
      </c>
      <c r="J14" s="318" t="s">
        <v>269</v>
      </c>
      <c r="K14" s="318" t="s">
        <v>270</v>
      </c>
      <c r="L14" s="318" t="s">
        <v>271</v>
      </c>
      <c r="M14" s="318" t="s">
        <v>791</v>
      </c>
      <c r="N14" s="242" t="s">
        <v>792</v>
      </c>
      <c r="O14" s="242" t="s">
        <v>845</v>
      </c>
      <c r="P14" s="242" t="s">
        <v>846</v>
      </c>
    </row>
    <row r="15" spans="1:16" s="229" customFormat="1" ht="12.75" customHeight="1">
      <c r="A15" s="232">
        <v>1</v>
      </c>
      <c r="B15" s="232">
        <v>2</v>
      </c>
      <c r="C15" s="232">
        <v>3</v>
      </c>
      <c r="D15" s="232">
        <v>4</v>
      </c>
      <c r="E15" s="232">
        <v>5</v>
      </c>
      <c r="F15" s="232">
        <v>6</v>
      </c>
      <c r="G15" s="232">
        <v>7</v>
      </c>
      <c r="H15" s="232">
        <v>8</v>
      </c>
      <c r="I15" s="232">
        <v>9</v>
      </c>
      <c r="J15" s="232">
        <v>10</v>
      </c>
      <c r="K15" s="232">
        <v>11</v>
      </c>
      <c r="L15" s="232">
        <v>12</v>
      </c>
      <c r="M15" s="232">
        <v>13</v>
      </c>
      <c r="N15" s="232">
        <v>14</v>
      </c>
      <c r="O15" s="232">
        <v>15</v>
      </c>
      <c r="P15" s="232">
        <v>16</v>
      </c>
    </row>
    <row r="16" spans="1:16" ht="12.75">
      <c r="A16" s="155">
        <v>1</v>
      </c>
      <c r="B16" s="9" t="s">
        <v>877</v>
      </c>
      <c r="C16" s="153">
        <v>97</v>
      </c>
      <c r="D16" s="175">
        <v>3</v>
      </c>
      <c r="E16" s="175">
        <v>0</v>
      </c>
      <c r="F16" s="175">
        <v>2</v>
      </c>
      <c r="G16" s="175">
        <v>1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</row>
    <row r="17" spans="1:16" ht="12.75">
      <c r="A17" s="155">
        <v>2</v>
      </c>
      <c r="B17" s="9" t="s">
        <v>878</v>
      </c>
      <c r="C17" s="233">
        <v>123</v>
      </c>
      <c r="D17" s="175">
        <v>123</v>
      </c>
      <c r="E17" s="175">
        <v>3</v>
      </c>
      <c r="F17" s="175">
        <v>10</v>
      </c>
      <c r="G17" s="175">
        <v>11</v>
      </c>
      <c r="H17" s="175">
        <v>3</v>
      </c>
      <c r="I17" s="175">
        <v>16</v>
      </c>
      <c r="J17" s="175">
        <v>8</v>
      </c>
      <c r="K17" s="175">
        <v>22</v>
      </c>
      <c r="L17" s="175">
        <v>18</v>
      </c>
      <c r="M17" s="175">
        <v>1</v>
      </c>
      <c r="N17" s="175">
        <v>0</v>
      </c>
      <c r="O17" s="175">
        <v>1</v>
      </c>
      <c r="P17" s="175">
        <v>30</v>
      </c>
    </row>
    <row r="18" spans="1:16" ht="12.75">
      <c r="A18" s="155">
        <v>3</v>
      </c>
      <c r="B18" s="9" t="s">
        <v>879</v>
      </c>
      <c r="C18" s="153">
        <v>68</v>
      </c>
      <c r="D18" s="175">
        <v>0</v>
      </c>
      <c r="E18" s="175"/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</row>
    <row r="19" spans="1:16" s="147" customFormat="1" ht="12.75" customHeight="1">
      <c r="A19" s="155">
        <v>4</v>
      </c>
      <c r="B19" s="9" t="s">
        <v>880</v>
      </c>
      <c r="C19" s="235">
        <v>182</v>
      </c>
      <c r="D19" s="149">
        <v>1254</v>
      </c>
      <c r="E19" s="175">
        <v>213</v>
      </c>
      <c r="F19" s="175">
        <v>195</v>
      </c>
      <c r="G19" s="175">
        <v>159</v>
      </c>
      <c r="H19" s="175">
        <v>66</v>
      </c>
      <c r="I19" s="175">
        <v>96</v>
      </c>
      <c r="J19" s="175">
        <v>80</v>
      </c>
      <c r="K19" s="175">
        <v>137</v>
      </c>
      <c r="L19" s="175">
        <v>63</v>
      </c>
      <c r="M19" s="175">
        <v>0</v>
      </c>
      <c r="N19" s="175">
        <v>0</v>
      </c>
      <c r="O19" s="175">
        <v>44</v>
      </c>
      <c r="P19" s="175">
        <v>201</v>
      </c>
    </row>
    <row r="20" spans="1:16" s="147" customFormat="1" ht="12.75" customHeight="1">
      <c r="A20" s="155">
        <v>5</v>
      </c>
      <c r="B20" s="9" t="s">
        <v>881</v>
      </c>
      <c r="C20" s="235">
        <v>178</v>
      </c>
      <c r="D20" s="149">
        <v>17</v>
      </c>
      <c r="E20" s="175">
        <v>6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11</v>
      </c>
    </row>
    <row r="21" spans="1:16" s="147" customFormat="1" ht="12.75" customHeight="1">
      <c r="A21" s="155">
        <v>6</v>
      </c>
      <c r="B21" s="9" t="s">
        <v>882</v>
      </c>
      <c r="C21" s="153">
        <v>93</v>
      </c>
      <c r="D21" s="175">
        <v>1632</v>
      </c>
      <c r="E21" s="175">
        <v>250</v>
      </c>
      <c r="F21" s="175">
        <v>340</v>
      </c>
      <c r="G21" s="175">
        <v>243</v>
      </c>
      <c r="H21" s="175">
        <v>60</v>
      </c>
      <c r="I21" s="175">
        <v>172</v>
      </c>
      <c r="J21" s="175">
        <v>118</v>
      </c>
      <c r="K21" s="175">
        <v>100</v>
      </c>
      <c r="L21" s="175">
        <v>64</v>
      </c>
      <c r="M21" s="175">
        <v>13</v>
      </c>
      <c r="N21" s="175">
        <v>3</v>
      </c>
      <c r="O21" s="175">
        <v>60</v>
      </c>
      <c r="P21" s="175">
        <v>209</v>
      </c>
    </row>
    <row r="22" spans="1:16" ht="12.75" customHeight="1">
      <c r="A22" s="155">
        <v>7</v>
      </c>
      <c r="B22" s="9" t="s">
        <v>884</v>
      </c>
      <c r="C22" s="153">
        <v>164</v>
      </c>
      <c r="D22" s="175">
        <v>31</v>
      </c>
      <c r="E22" s="175">
        <v>14</v>
      </c>
      <c r="F22" s="175">
        <v>16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1</v>
      </c>
    </row>
    <row r="23" spans="1:16" ht="12.75">
      <c r="A23" s="155">
        <v>8</v>
      </c>
      <c r="B23" s="9" t="s">
        <v>885</v>
      </c>
      <c r="C23" s="153">
        <v>132</v>
      </c>
      <c r="D23" s="175">
        <v>387</v>
      </c>
      <c r="E23" s="175">
        <v>126</v>
      </c>
      <c r="F23" s="175">
        <v>120</v>
      </c>
      <c r="G23" s="175">
        <v>65</v>
      </c>
      <c r="H23" s="175">
        <v>17</v>
      </c>
      <c r="I23" s="175">
        <v>34</v>
      </c>
      <c r="J23" s="175">
        <v>21</v>
      </c>
      <c r="K23" s="175">
        <v>4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</row>
    <row r="24" spans="1:16" ht="12.75">
      <c r="A24" s="155">
        <v>9</v>
      </c>
      <c r="B24" s="9" t="s">
        <v>886</v>
      </c>
      <c r="C24" s="153">
        <v>188</v>
      </c>
      <c r="D24" s="175">
        <v>30</v>
      </c>
      <c r="E24" s="175">
        <v>27</v>
      </c>
      <c r="F24" s="175">
        <v>3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</row>
    <row r="25" spans="1:16" ht="12.75">
      <c r="A25" s="702" t="s">
        <v>15</v>
      </c>
      <c r="B25" s="703"/>
      <c r="C25" s="153">
        <f aca="true" t="shared" si="0" ref="C25:P25">SUM(C16:C24)</f>
        <v>1225</v>
      </c>
      <c r="D25" s="175">
        <f t="shared" si="0"/>
        <v>3477</v>
      </c>
      <c r="E25" s="175">
        <f t="shared" si="0"/>
        <v>639</v>
      </c>
      <c r="F25" s="175">
        <f t="shared" si="0"/>
        <v>686</v>
      </c>
      <c r="G25" s="175">
        <f t="shared" si="0"/>
        <v>479</v>
      </c>
      <c r="H25" s="175">
        <f t="shared" si="0"/>
        <v>146</v>
      </c>
      <c r="I25" s="175">
        <f t="shared" si="0"/>
        <v>318</v>
      </c>
      <c r="J25" s="175">
        <f t="shared" si="0"/>
        <v>227</v>
      </c>
      <c r="K25" s="175">
        <f t="shared" si="0"/>
        <v>263</v>
      </c>
      <c r="L25" s="175">
        <f t="shared" si="0"/>
        <v>145</v>
      </c>
      <c r="M25" s="175">
        <f t="shared" si="0"/>
        <v>14</v>
      </c>
      <c r="N25" s="175">
        <f t="shared" si="0"/>
        <v>3</v>
      </c>
      <c r="O25" s="175">
        <f t="shared" si="0"/>
        <v>105</v>
      </c>
      <c r="P25" s="175">
        <f t="shared" si="0"/>
        <v>452</v>
      </c>
    </row>
    <row r="28" spans="8:13" ht="12.75">
      <c r="H28" s="236"/>
      <c r="I28" s="236"/>
      <c r="J28" s="236"/>
      <c r="K28" s="236"/>
      <c r="L28" s="236"/>
      <c r="M28" s="236"/>
    </row>
    <row r="29" spans="8:13" ht="12.75">
      <c r="H29" s="236"/>
      <c r="I29" s="236"/>
      <c r="J29" s="236"/>
      <c r="K29" s="236"/>
      <c r="L29" s="236"/>
      <c r="M29" s="236"/>
    </row>
    <row r="30" spans="8:13" ht="13.5">
      <c r="H30" s="236"/>
      <c r="I30" s="320" t="s">
        <v>888</v>
      </c>
      <c r="J30" s="320"/>
      <c r="K30" s="320"/>
      <c r="L30" s="320"/>
      <c r="M30" s="236"/>
    </row>
    <row r="31" spans="1:13" ht="13.5">
      <c r="A31" s="222" t="s">
        <v>11</v>
      </c>
      <c r="H31" s="560" t="s">
        <v>889</v>
      </c>
      <c r="I31" s="560"/>
      <c r="J31" s="560"/>
      <c r="K31" s="560"/>
      <c r="L31" s="560"/>
      <c r="M31" s="560"/>
    </row>
  </sheetData>
  <sheetProtection/>
  <mergeCells count="16">
    <mergeCell ref="H31:M31"/>
    <mergeCell ref="C2:J2"/>
    <mergeCell ref="E13:P13"/>
    <mergeCell ref="K12:P12"/>
    <mergeCell ref="A9:F9"/>
    <mergeCell ref="A10:F10"/>
    <mergeCell ref="A25:B25"/>
    <mergeCell ref="A6:B6"/>
    <mergeCell ref="L1:M1"/>
    <mergeCell ref="H1:I1"/>
    <mergeCell ref="A3:M3"/>
    <mergeCell ref="A4:M4"/>
    <mergeCell ref="A13:A14"/>
    <mergeCell ref="B13:B14"/>
    <mergeCell ref="C13:C14"/>
    <mergeCell ref="D13:D1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8"/>
  <sheetViews>
    <sheetView view="pageBreakPreview" zoomScale="80" zoomScaleNormal="80" zoomScaleSheetLayoutView="80" zoomScalePageLayoutView="0" workbookViewId="0" topLeftCell="A1">
      <selection activeCell="H33" sqref="H33"/>
    </sheetView>
  </sheetViews>
  <sheetFormatPr defaultColWidth="9.140625" defaultRowHeight="12.75"/>
  <cols>
    <col min="2" max="2" width="11.7109375" style="0" customWidth="1"/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5.75">
      <c r="C1" s="654" t="s">
        <v>0</v>
      </c>
      <c r="D1" s="654"/>
      <c r="E1" s="654"/>
      <c r="F1" s="654"/>
      <c r="G1" s="654"/>
      <c r="H1" s="654"/>
      <c r="I1" s="654"/>
      <c r="J1" s="245"/>
      <c r="K1" s="245"/>
      <c r="L1" s="798" t="s">
        <v>523</v>
      </c>
      <c r="M1" s="798"/>
      <c r="N1" s="245"/>
      <c r="O1" s="245"/>
      <c r="P1" s="245"/>
    </row>
    <row r="2" spans="2:16" ht="21.75">
      <c r="B2" s="655" t="s">
        <v>694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246"/>
      <c r="N2" s="246"/>
      <c r="O2" s="246"/>
      <c r="P2" s="246"/>
    </row>
    <row r="3" spans="3:16" ht="21.75"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46"/>
      <c r="O3" s="246"/>
      <c r="P3" s="246"/>
    </row>
    <row r="4" spans="1:13" ht="20.25" customHeight="1">
      <c r="A4" s="807" t="s">
        <v>522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</row>
    <row r="5" spans="1:14" ht="20.25" customHeight="1">
      <c r="A5" s="588" t="s">
        <v>911</v>
      </c>
      <c r="B5" s="588"/>
      <c r="C5" s="557"/>
      <c r="D5" s="557"/>
      <c r="E5" s="557"/>
      <c r="F5" s="557"/>
      <c r="G5" s="557"/>
      <c r="H5" s="657" t="s">
        <v>773</v>
      </c>
      <c r="I5" s="657"/>
      <c r="J5" s="657"/>
      <c r="K5" s="657"/>
      <c r="L5" s="657"/>
      <c r="M5" s="657"/>
      <c r="N5" s="105"/>
    </row>
    <row r="6" spans="1:13" ht="15" customHeight="1">
      <c r="A6" s="736" t="s">
        <v>70</v>
      </c>
      <c r="B6" s="736" t="s">
        <v>283</v>
      </c>
      <c r="C6" s="808" t="s">
        <v>413</v>
      </c>
      <c r="D6" s="809"/>
      <c r="E6" s="809"/>
      <c r="F6" s="809"/>
      <c r="G6" s="810"/>
      <c r="H6" s="734" t="s">
        <v>410</v>
      </c>
      <c r="I6" s="734"/>
      <c r="J6" s="734"/>
      <c r="K6" s="734"/>
      <c r="L6" s="734"/>
      <c r="M6" s="736" t="s">
        <v>284</v>
      </c>
    </row>
    <row r="7" spans="1:13" ht="12.75" customHeight="1">
      <c r="A7" s="737"/>
      <c r="B7" s="737"/>
      <c r="C7" s="811"/>
      <c r="D7" s="812"/>
      <c r="E7" s="812"/>
      <c r="F7" s="812"/>
      <c r="G7" s="813"/>
      <c r="H7" s="734"/>
      <c r="I7" s="734"/>
      <c r="J7" s="734"/>
      <c r="K7" s="734"/>
      <c r="L7" s="734"/>
      <c r="M7" s="737"/>
    </row>
    <row r="8" spans="1:13" ht="5.25" customHeight="1">
      <c r="A8" s="737"/>
      <c r="B8" s="737"/>
      <c r="C8" s="811"/>
      <c r="D8" s="812"/>
      <c r="E8" s="812"/>
      <c r="F8" s="812"/>
      <c r="G8" s="813"/>
      <c r="H8" s="734"/>
      <c r="I8" s="734"/>
      <c r="J8" s="734"/>
      <c r="K8" s="734"/>
      <c r="L8" s="734"/>
      <c r="M8" s="737"/>
    </row>
    <row r="9" spans="1:13" ht="68.25" customHeight="1">
      <c r="A9" s="738"/>
      <c r="B9" s="738"/>
      <c r="C9" s="251" t="s">
        <v>285</v>
      </c>
      <c r="D9" s="251" t="s">
        <v>286</v>
      </c>
      <c r="E9" s="251" t="s">
        <v>287</v>
      </c>
      <c r="F9" s="251" t="s">
        <v>288</v>
      </c>
      <c r="G9" s="279" t="s">
        <v>289</v>
      </c>
      <c r="H9" s="278" t="s">
        <v>409</v>
      </c>
      <c r="I9" s="278" t="s">
        <v>414</v>
      </c>
      <c r="J9" s="278" t="s">
        <v>411</v>
      </c>
      <c r="K9" s="278" t="s">
        <v>412</v>
      </c>
      <c r="L9" s="278" t="s">
        <v>43</v>
      </c>
      <c r="M9" s="738"/>
    </row>
    <row r="10" spans="1:13" ht="14.25">
      <c r="A10" s="252">
        <v>1</v>
      </c>
      <c r="B10" s="252">
        <v>2</v>
      </c>
      <c r="C10" s="252">
        <v>3</v>
      </c>
      <c r="D10" s="252">
        <v>4</v>
      </c>
      <c r="E10" s="252">
        <v>5</v>
      </c>
      <c r="F10" s="252">
        <v>6</v>
      </c>
      <c r="G10" s="252">
        <v>7</v>
      </c>
      <c r="H10" s="252">
        <v>8</v>
      </c>
      <c r="I10" s="252">
        <v>9</v>
      </c>
      <c r="J10" s="252">
        <v>10</v>
      </c>
      <c r="K10" s="252">
        <v>11</v>
      </c>
      <c r="L10" s="252">
        <v>12</v>
      </c>
      <c r="M10" s="252">
        <v>13</v>
      </c>
    </row>
    <row r="11" spans="1:13" ht="14.25">
      <c r="A11" s="313">
        <v>1</v>
      </c>
      <c r="B11" s="403" t="s">
        <v>876</v>
      </c>
      <c r="C11" s="312">
        <v>0</v>
      </c>
      <c r="D11" s="312">
        <v>0</v>
      </c>
      <c r="E11" s="312">
        <v>0</v>
      </c>
      <c r="F11" s="312">
        <v>0</v>
      </c>
      <c r="G11" s="312">
        <v>0</v>
      </c>
      <c r="H11" s="312">
        <v>0</v>
      </c>
      <c r="I11" s="312">
        <v>0</v>
      </c>
      <c r="J11" s="312">
        <v>0</v>
      </c>
      <c r="K11" s="312">
        <v>0</v>
      </c>
      <c r="L11" s="312">
        <v>0</v>
      </c>
      <c r="M11" s="312">
        <v>0</v>
      </c>
    </row>
    <row r="12" spans="1:13" ht="14.25">
      <c r="A12" s="313">
        <v>2</v>
      </c>
      <c r="B12" s="403" t="s">
        <v>877</v>
      </c>
      <c r="C12" s="312">
        <v>0</v>
      </c>
      <c r="D12" s="312">
        <v>0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12">
        <v>0</v>
      </c>
      <c r="K12" s="312">
        <v>0</v>
      </c>
      <c r="L12" s="312">
        <v>0</v>
      </c>
      <c r="M12" s="312">
        <v>0</v>
      </c>
    </row>
    <row r="13" spans="1:13" ht="14.25">
      <c r="A13" s="313">
        <v>3</v>
      </c>
      <c r="B13" s="403" t="s">
        <v>878</v>
      </c>
      <c r="C13" s="312">
        <v>0</v>
      </c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312">
        <v>0</v>
      </c>
    </row>
    <row r="14" spans="1:13" ht="14.25">
      <c r="A14" s="313">
        <v>4</v>
      </c>
      <c r="B14" s="403" t="s">
        <v>879</v>
      </c>
      <c r="C14" s="312">
        <v>0</v>
      </c>
      <c r="D14" s="312">
        <v>0</v>
      </c>
      <c r="E14" s="312">
        <v>0</v>
      </c>
      <c r="F14" s="312">
        <v>0</v>
      </c>
      <c r="G14" s="312">
        <v>0</v>
      </c>
      <c r="H14" s="312">
        <v>0</v>
      </c>
      <c r="I14" s="312">
        <v>0</v>
      </c>
      <c r="J14" s="312">
        <v>0</v>
      </c>
      <c r="K14" s="312">
        <v>0</v>
      </c>
      <c r="L14" s="312">
        <v>0</v>
      </c>
      <c r="M14" s="312">
        <v>0</v>
      </c>
    </row>
    <row r="15" spans="1:13" ht="14.25">
      <c r="A15" s="313">
        <v>5</v>
      </c>
      <c r="B15" s="403" t="s">
        <v>880</v>
      </c>
      <c r="C15" s="312">
        <v>0</v>
      </c>
      <c r="D15" s="312">
        <v>0</v>
      </c>
      <c r="E15" s="312">
        <v>0</v>
      </c>
      <c r="F15" s="312">
        <v>0</v>
      </c>
      <c r="G15" s="312">
        <v>0</v>
      </c>
      <c r="H15" s="312">
        <v>0</v>
      </c>
      <c r="I15" s="312">
        <v>0</v>
      </c>
      <c r="J15" s="312">
        <v>0</v>
      </c>
      <c r="K15" s="312">
        <v>0</v>
      </c>
      <c r="L15" s="312">
        <v>0</v>
      </c>
      <c r="M15" s="312">
        <v>0</v>
      </c>
    </row>
    <row r="16" spans="1:13" ht="14.25">
      <c r="A16" s="313">
        <v>6</v>
      </c>
      <c r="B16" s="403" t="s">
        <v>881</v>
      </c>
      <c r="C16" s="312">
        <v>0</v>
      </c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312">
        <v>0</v>
      </c>
      <c r="J16" s="312">
        <v>0</v>
      </c>
      <c r="K16" s="312">
        <v>0</v>
      </c>
      <c r="L16" s="312">
        <v>0</v>
      </c>
      <c r="M16" s="312">
        <v>0</v>
      </c>
    </row>
    <row r="17" spans="1:13" ht="14.25">
      <c r="A17" s="313">
        <v>7</v>
      </c>
      <c r="B17" s="403" t="s">
        <v>882</v>
      </c>
      <c r="C17" s="312">
        <v>0</v>
      </c>
      <c r="D17" s="312">
        <v>0</v>
      </c>
      <c r="E17" s="312">
        <v>0</v>
      </c>
      <c r="F17" s="312">
        <v>0</v>
      </c>
      <c r="G17" s="312">
        <v>0</v>
      </c>
      <c r="H17" s="312">
        <v>0</v>
      </c>
      <c r="I17" s="312">
        <v>0</v>
      </c>
      <c r="J17" s="312">
        <v>0</v>
      </c>
      <c r="K17" s="312">
        <v>0</v>
      </c>
      <c r="L17" s="312">
        <v>0</v>
      </c>
      <c r="M17" s="312">
        <v>0</v>
      </c>
    </row>
    <row r="18" spans="1:13" ht="14.25">
      <c r="A18" s="313">
        <v>8</v>
      </c>
      <c r="B18" s="403" t="s">
        <v>883</v>
      </c>
      <c r="C18" s="312">
        <v>0</v>
      </c>
      <c r="D18" s="312">
        <v>0</v>
      </c>
      <c r="E18" s="312">
        <v>0</v>
      </c>
      <c r="F18" s="312">
        <v>0</v>
      </c>
      <c r="G18" s="312">
        <v>0</v>
      </c>
      <c r="H18" s="312">
        <v>0</v>
      </c>
      <c r="I18" s="312">
        <v>0</v>
      </c>
      <c r="J18" s="312">
        <v>0</v>
      </c>
      <c r="K18" s="312">
        <v>0</v>
      </c>
      <c r="L18" s="312">
        <v>0</v>
      </c>
      <c r="M18" s="312">
        <v>0</v>
      </c>
    </row>
    <row r="19" spans="1:13" ht="14.25">
      <c r="A19" s="313">
        <v>9</v>
      </c>
      <c r="B19" s="403" t="s">
        <v>884</v>
      </c>
      <c r="C19" s="312">
        <v>0</v>
      </c>
      <c r="D19" s="312">
        <v>0</v>
      </c>
      <c r="E19" s="312">
        <v>0</v>
      </c>
      <c r="F19" s="312">
        <v>0</v>
      </c>
      <c r="G19" s="312">
        <v>0</v>
      </c>
      <c r="H19" s="312">
        <v>0</v>
      </c>
      <c r="I19" s="312">
        <v>0</v>
      </c>
      <c r="J19" s="312">
        <v>0</v>
      </c>
      <c r="K19" s="312">
        <v>0</v>
      </c>
      <c r="L19" s="312">
        <v>0</v>
      </c>
      <c r="M19" s="312">
        <v>0</v>
      </c>
    </row>
    <row r="20" spans="1:13" ht="14.25">
      <c r="A20" s="313">
        <v>10</v>
      </c>
      <c r="B20" s="403" t="s">
        <v>885</v>
      </c>
      <c r="C20" s="312">
        <v>0</v>
      </c>
      <c r="D20" s="312">
        <v>0</v>
      </c>
      <c r="E20" s="312">
        <v>0</v>
      </c>
      <c r="F20" s="312">
        <v>0</v>
      </c>
      <c r="G20" s="312">
        <v>0</v>
      </c>
      <c r="H20" s="312">
        <v>0</v>
      </c>
      <c r="I20" s="312">
        <v>0</v>
      </c>
      <c r="J20" s="312">
        <v>0</v>
      </c>
      <c r="K20" s="312">
        <v>0</v>
      </c>
      <c r="L20" s="312">
        <v>0</v>
      </c>
      <c r="M20" s="312">
        <v>0</v>
      </c>
    </row>
    <row r="21" spans="1:13" ht="14.25">
      <c r="A21" s="313">
        <v>11</v>
      </c>
      <c r="B21" s="403" t="s">
        <v>886</v>
      </c>
      <c r="C21" s="312">
        <v>0</v>
      </c>
      <c r="D21" s="312">
        <v>0</v>
      </c>
      <c r="E21" s="312">
        <v>0</v>
      </c>
      <c r="F21" s="312">
        <v>0</v>
      </c>
      <c r="G21" s="312">
        <v>0</v>
      </c>
      <c r="H21" s="312">
        <v>0</v>
      </c>
      <c r="I21" s="312">
        <v>0</v>
      </c>
      <c r="J21" s="312">
        <v>0</v>
      </c>
      <c r="K21" s="312">
        <v>0</v>
      </c>
      <c r="L21" s="312">
        <v>0</v>
      </c>
      <c r="M21" s="312">
        <v>0</v>
      </c>
    </row>
    <row r="22" spans="1:13" ht="12.75">
      <c r="A22" s="29" t="s">
        <v>15</v>
      </c>
      <c r="B22" s="9"/>
      <c r="C22" s="9">
        <f aca="true" t="shared" si="0" ref="C22:M22">SUM(C11:C21)</f>
        <v>0</v>
      </c>
      <c r="D22" s="9">
        <f t="shared" si="0"/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</row>
    <row r="23" spans="2:6" ht="16.5" customHeight="1">
      <c r="B23" s="256"/>
      <c r="C23" s="806"/>
      <c r="D23" s="806"/>
      <c r="E23" s="806"/>
      <c r="F23" s="806"/>
    </row>
    <row r="25" spans="1:12" ht="12.75">
      <c r="A25" s="222"/>
      <c r="B25" s="222"/>
      <c r="C25" s="222"/>
      <c r="D25" s="222"/>
      <c r="G25" s="236"/>
      <c r="H25" s="236"/>
      <c r="I25" s="223"/>
      <c r="J25" s="223"/>
      <c r="K25" s="223"/>
      <c r="L25" s="223"/>
    </row>
    <row r="26" spans="1:13" ht="15" customHeight="1">
      <c r="A26" s="222"/>
      <c r="B26" s="222"/>
      <c r="C26" s="222"/>
      <c r="D26" s="222"/>
      <c r="G26" s="236"/>
      <c r="H26" s="236"/>
      <c r="I26" s="236"/>
      <c r="J26" s="236"/>
      <c r="K26" s="236"/>
      <c r="L26" s="236"/>
      <c r="M26" s="236"/>
    </row>
    <row r="27" spans="1:13" ht="15" customHeight="1">
      <c r="A27" s="222"/>
      <c r="B27" s="222"/>
      <c r="C27" s="222"/>
      <c r="D27" s="222"/>
      <c r="G27" s="236"/>
      <c r="H27" s="236"/>
      <c r="I27" s="560" t="s">
        <v>888</v>
      </c>
      <c r="J27" s="560"/>
      <c r="K27" s="560"/>
      <c r="L27" s="560"/>
      <c r="M27" s="236"/>
    </row>
    <row r="28" spans="1:12" ht="13.5">
      <c r="A28" s="222" t="s">
        <v>11</v>
      </c>
      <c r="C28" s="222"/>
      <c r="D28" s="222"/>
      <c r="G28" s="227"/>
      <c r="H28" s="227"/>
      <c r="I28" s="560" t="s">
        <v>889</v>
      </c>
      <c r="J28" s="560"/>
      <c r="K28" s="560"/>
      <c r="L28" s="560"/>
    </row>
  </sheetData>
  <sheetProtection/>
  <mergeCells count="14">
    <mergeCell ref="I27:L27"/>
    <mergeCell ref="I28:L28"/>
    <mergeCell ref="M6:M9"/>
    <mergeCell ref="A6:A9"/>
    <mergeCell ref="B6:B9"/>
    <mergeCell ref="C6:G8"/>
    <mergeCell ref="B2:L2"/>
    <mergeCell ref="L1:M1"/>
    <mergeCell ref="C1:I1"/>
    <mergeCell ref="C23:F23"/>
    <mergeCell ref="H6:L8"/>
    <mergeCell ref="H5:M5"/>
    <mergeCell ref="A4:M4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view="pageBreakPreview" zoomScale="63" zoomScaleSheetLayoutView="63" zoomScalePageLayoutView="0" workbookViewId="0" topLeftCell="A1">
      <selection activeCell="H33" sqref="H33"/>
    </sheetView>
  </sheetViews>
  <sheetFormatPr defaultColWidth="9.140625" defaultRowHeight="12.75"/>
  <cols>
    <col min="1" max="1" width="43.710937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5.75">
      <c r="A1" s="654" t="s">
        <v>0</v>
      </c>
      <c r="B1" s="654"/>
      <c r="C1" s="654"/>
      <c r="D1" s="654"/>
      <c r="E1" s="654"/>
      <c r="F1" s="257" t="s">
        <v>525</v>
      </c>
      <c r="G1" s="245"/>
      <c r="H1" s="245"/>
      <c r="I1" s="245"/>
      <c r="J1" s="245"/>
      <c r="K1" s="245"/>
      <c r="L1" s="245"/>
    </row>
    <row r="2" spans="1:12" ht="21.75">
      <c r="A2" s="655" t="s">
        <v>694</v>
      </c>
      <c r="B2" s="655"/>
      <c r="C2" s="655"/>
      <c r="D2" s="655"/>
      <c r="E2" s="655"/>
      <c r="F2" s="655"/>
      <c r="G2" s="246"/>
      <c r="H2" s="246"/>
      <c r="I2" s="246"/>
      <c r="J2" s="246"/>
      <c r="K2" s="246"/>
      <c r="L2" s="246"/>
    </row>
    <row r="3" spans="1:6" ht="12.75">
      <c r="A3" s="169"/>
      <c r="B3" s="169"/>
      <c r="C3" s="169"/>
      <c r="D3" s="169"/>
      <c r="E3" s="169"/>
      <c r="F3" s="169"/>
    </row>
    <row r="4" spans="1:7" ht="18">
      <c r="A4" s="814" t="s">
        <v>524</v>
      </c>
      <c r="B4" s="814"/>
      <c r="C4" s="814"/>
      <c r="D4" s="814"/>
      <c r="E4" s="814"/>
      <c r="F4" s="814"/>
      <c r="G4" s="814"/>
    </row>
    <row r="5" spans="1:7" ht="18">
      <c r="A5" s="557" t="s">
        <v>911</v>
      </c>
      <c r="B5" s="557"/>
      <c r="C5" s="258"/>
      <c r="D5" s="258"/>
      <c r="E5" s="258"/>
      <c r="F5" s="258"/>
      <c r="G5" s="258"/>
    </row>
    <row r="6" spans="1:6" ht="30.75">
      <c r="A6" s="259"/>
      <c r="B6" s="260" t="s">
        <v>313</v>
      </c>
      <c r="C6" s="260" t="s">
        <v>314</v>
      </c>
      <c r="D6" s="260" t="s">
        <v>315</v>
      </c>
      <c r="E6" s="261"/>
      <c r="F6" s="261"/>
    </row>
    <row r="7" spans="1:6" ht="14.25">
      <c r="A7" s="350" t="s">
        <v>316</v>
      </c>
      <c r="B7" s="268" t="s">
        <v>890</v>
      </c>
      <c r="C7" s="268" t="s">
        <v>890</v>
      </c>
      <c r="D7" s="268" t="s">
        <v>890</v>
      </c>
      <c r="E7" s="261"/>
      <c r="F7" s="261"/>
    </row>
    <row r="8" spans="1:6" ht="13.5" customHeight="1">
      <c r="A8" s="262" t="s">
        <v>317</v>
      </c>
      <c r="B8" s="268" t="s">
        <v>890</v>
      </c>
      <c r="C8" s="268" t="s">
        <v>890</v>
      </c>
      <c r="D8" s="268" t="s">
        <v>890</v>
      </c>
      <c r="E8" s="261"/>
      <c r="F8" s="261"/>
    </row>
    <row r="9" spans="1:6" ht="13.5" customHeight="1">
      <c r="A9" s="262" t="s">
        <v>318</v>
      </c>
      <c r="B9" s="262"/>
      <c r="C9" s="262"/>
      <c r="D9" s="262"/>
      <c r="E9" s="261"/>
      <c r="F9" s="261"/>
    </row>
    <row r="10" spans="1:6" ht="13.5" customHeight="1">
      <c r="A10" s="263" t="s">
        <v>319</v>
      </c>
      <c r="B10" s="262"/>
      <c r="C10" s="262"/>
      <c r="D10" s="262"/>
      <c r="E10" s="261"/>
      <c r="F10" s="261"/>
    </row>
    <row r="11" spans="1:6" ht="13.5" customHeight="1">
      <c r="A11" s="263" t="s">
        <v>320</v>
      </c>
      <c r="B11" s="262"/>
      <c r="C11" s="262"/>
      <c r="D11" s="262"/>
      <c r="E11" s="261"/>
      <c r="F11" s="261"/>
    </row>
    <row r="12" spans="1:6" ht="13.5" customHeight="1">
      <c r="A12" s="263" t="s">
        <v>321</v>
      </c>
      <c r="B12" s="262"/>
      <c r="C12" s="262"/>
      <c r="D12" s="262"/>
      <c r="E12" s="261"/>
      <c r="F12" s="261"/>
    </row>
    <row r="13" spans="1:6" ht="13.5" customHeight="1">
      <c r="A13" s="263" t="s">
        <v>322</v>
      </c>
      <c r="B13" s="398" t="s">
        <v>891</v>
      </c>
      <c r="C13" s="262"/>
      <c r="D13" s="262"/>
      <c r="E13" s="261"/>
      <c r="F13" s="261"/>
    </row>
    <row r="14" spans="1:6" ht="13.5" customHeight="1">
      <c r="A14" s="263" t="s">
        <v>323</v>
      </c>
      <c r="B14" s="262"/>
      <c r="C14" s="262"/>
      <c r="D14" s="262"/>
      <c r="E14" s="261"/>
      <c r="F14" s="261"/>
    </row>
    <row r="15" spans="1:6" ht="13.5" customHeight="1">
      <c r="A15" s="263" t="s">
        <v>324</v>
      </c>
      <c r="B15" s="262"/>
      <c r="C15" s="262"/>
      <c r="D15" s="262"/>
      <c r="E15" s="261"/>
      <c r="F15" s="261"/>
    </row>
    <row r="16" spans="1:6" ht="13.5" customHeight="1">
      <c r="A16" s="263" t="s">
        <v>325</v>
      </c>
      <c r="B16" s="262"/>
      <c r="C16" s="262"/>
      <c r="D16" s="262"/>
      <c r="E16" s="261"/>
      <c r="F16" s="261"/>
    </row>
    <row r="17" spans="1:6" ht="13.5" customHeight="1">
      <c r="A17" s="263" t="s">
        <v>326</v>
      </c>
      <c r="B17" s="262"/>
      <c r="C17" s="262"/>
      <c r="D17" s="262"/>
      <c r="E17" s="261"/>
      <c r="F17" s="261"/>
    </row>
    <row r="18" spans="1:6" ht="13.5" customHeight="1">
      <c r="A18" s="264"/>
      <c r="B18" s="265"/>
      <c r="C18" s="265"/>
      <c r="D18" s="265"/>
      <c r="E18" s="261"/>
      <c r="F18" s="261"/>
    </row>
    <row r="19" spans="1:7" ht="13.5" customHeight="1">
      <c r="A19" s="815" t="s">
        <v>327</v>
      </c>
      <c r="B19" s="815"/>
      <c r="C19" s="815"/>
      <c r="D19" s="815"/>
      <c r="E19" s="815"/>
      <c r="F19" s="815"/>
      <c r="G19" s="815"/>
    </row>
    <row r="20" spans="1:7" ht="14.25">
      <c r="A20" s="261"/>
      <c r="B20" s="261"/>
      <c r="C20" s="261"/>
      <c r="D20" s="261"/>
      <c r="E20" s="692" t="s">
        <v>773</v>
      </c>
      <c r="F20" s="692"/>
      <c r="G20" s="117"/>
    </row>
    <row r="21" spans="1:7" ht="45.75" customHeight="1">
      <c r="A21" s="249" t="s">
        <v>416</v>
      </c>
      <c r="B21" s="249" t="s">
        <v>3</v>
      </c>
      <c r="C21" s="266" t="s">
        <v>328</v>
      </c>
      <c r="D21" s="267" t="s">
        <v>329</v>
      </c>
      <c r="E21" s="322" t="s">
        <v>330</v>
      </c>
      <c r="F21" s="322" t="s">
        <v>331</v>
      </c>
      <c r="G21" s="12"/>
    </row>
    <row r="22" spans="1:6" ht="14.25">
      <c r="A22" s="262" t="s">
        <v>332</v>
      </c>
      <c r="B22" s="268">
        <v>0</v>
      </c>
      <c r="C22" s="268"/>
      <c r="D22" s="399"/>
      <c r="E22" s="400"/>
      <c r="F22" s="400"/>
    </row>
    <row r="23" spans="1:6" ht="14.25">
      <c r="A23" s="262" t="s">
        <v>333</v>
      </c>
      <c r="B23" s="268">
        <v>0</v>
      </c>
      <c r="C23" s="268"/>
      <c r="D23" s="399"/>
      <c r="E23" s="400"/>
      <c r="F23" s="400"/>
    </row>
    <row r="24" spans="1:6" ht="14.25">
      <c r="A24" s="262" t="s">
        <v>334</v>
      </c>
      <c r="B24" s="268">
        <v>0</v>
      </c>
      <c r="C24" s="8"/>
      <c r="D24" s="399"/>
      <c r="E24" s="400"/>
      <c r="F24" s="400"/>
    </row>
    <row r="25" spans="1:6" ht="14.25">
      <c r="A25" s="262" t="s">
        <v>335</v>
      </c>
      <c r="B25" s="268">
        <v>0</v>
      </c>
      <c r="C25" s="8"/>
      <c r="D25" s="399"/>
      <c r="E25" s="400"/>
      <c r="F25" s="400"/>
    </row>
    <row r="26" spans="1:6" ht="32.25" customHeight="1">
      <c r="A26" s="262" t="s">
        <v>336</v>
      </c>
      <c r="B26" s="268">
        <v>0</v>
      </c>
      <c r="C26" s="8"/>
      <c r="D26" s="399"/>
      <c r="E26" s="400"/>
      <c r="F26" s="400"/>
    </row>
    <row r="27" spans="1:6" ht="14.25">
      <c r="A27" s="262" t="s">
        <v>337</v>
      </c>
      <c r="B27" s="268">
        <v>0</v>
      </c>
      <c r="C27" s="8"/>
      <c r="D27" s="399"/>
      <c r="E27" s="400"/>
      <c r="F27" s="400"/>
    </row>
    <row r="28" spans="1:6" ht="14.25">
      <c r="A28" s="262" t="s">
        <v>338</v>
      </c>
      <c r="B28" s="268">
        <v>0</v>
      </c>
      <c r="C28" s="8"/>
      <c r="D28" s="399"/>
      <c r="E28" s="400"/>
      <c r="F28" s="400"/>
    </row>
    <row r="29" spans="1:6" ht="28.5">
      <c r="A29" s="262" t="s">
        <v>339</v>
      </c>
      <c r="B29" s="268" t="s">
        <v>892</v>
      </c>
      <c r="C29" s="268">
        <v>1000</v>
      </c>
      <c r="D29" s="399" t="s">
        <v>893</v>
      </c>
      <c r="E29" s="401" t="s">
        <v>894</v>
      </c>
      <c r="F29" s="402" t="s">
        <v>895</v>
      </c>
    </row>
    <row r="30" spans="1:6" ht="14.25">
      <c r="A30" s="262" t="s">
        <v>340</v>
      </c>
      <c r="B30" s="268">
        <v>0</v>
      </c>
      <c r="C30" s="268"/>
      <c r="D30" s="399"/>
      <c r="E30" s="400"/>
      <c r="F30" s="400"/>
    </row>
    <row r="31" spans="1:6" ht="14.25">
      <c r="A31" s="262" t="s">
        <v>341</v>
      </c>
      <c r="B31" s="268">
        <v>0</v>
      </c>
      <c r="C31" s="268"/>
      <c r="D31" s="399"/>
      <c r="E31" s="400"/>
      <c r="F31" s="400"/>
    </row>
    <row r="32" spans="1:6" ht="14.25">
      <c r="A32" s="262" t="s">
        <v>342</v>
      </c>
      <c r="B32" s="268">
        <v>0</v>
      </c>
      <c r="C32" s="268"/>
      <c r="D32" s="399"/>
      <c r="E32" s="400"/>
      <c r="F32" s="400"/>
    </row>
    <row r="33" spans="1:6" ht="14.25">
      <c r="A33" s="262" t="s">
        <v>343</v>
      </c>
      <c r="B33" s="268">
        <v>0</v>
      </c>
      <c r="C33" s="268"/>
      <c r="D33" s="399"/>
      <c r="E33" s="400"/>
      <c r="F33" s="400"/>
    </row>
    <row r="34" spans="1:6" ht="14.25">
      <c r="A34" s="262" t="s">
        <v>344</v>
      </c>
      <c r="B34" s="268">
        <v>0</v>
      </c>
      <c r="C34" s="268"/>
      <c r="D34" s="399"/>
      <c r="E34" s="400"/>
      <c r="F34" s="400"/>
    </row>
    <row r="35" spans="1:6" ht="14.25">
      <c r="A35" s="262" t="s">
        <v>345</v>
      </c>
      <c r="B35" s="268">
        <v>0</v>
      </c>
      <c r="C35" s="268"/>
      <c r="D35" s="399"/>
      <c r="E35" s="400"/>
      <c r="F35" s="400"/>
    </row>
    <row r="36" spans="1:6" ht="14.25">
      <c r="A36" s="262" t="s">
        <v>346</v>
      </c>
      <c r="B36" s="268">
        <v>0</v>
      </c>
      <c r="C36" s="268"/>
      <c r="D36" s="399"/>
      <c r="E36" s="400"/>
      <c r="F36" s="400"/>
    </row>
    <row r="37" spans="1:6" ht="14.25">
      <c r="A37" s="262" t="s">
        <v>347</v>
      </c>
      <c r="B37" s="268">
        <v>0</v>
      </c>
      <c r="C37" s="268"/>
      <c r="D37" s="399"/>
      <c r="E37" s="400"/>
      <c r="F37" s="400"/>
    </row>
    <row r="38" spans="1:6" ht="14.25">
      <c r="A38" s="262" t="s">
        <v>43</v>
      </c>
      <c r="B38" s="268">
        <v>0</v>
      </c>
      <c r="C38" s="268"/>
      <c r="D38" s="399"/>
      <c r="E38" s="400"/>
      <c r="F38" s="400"/>
    </row>
    <row r="39" spans="1:6" ht="14.25">
      <c r="A39" s="268" t="s">
        <v>15</v>
      </c>
      <c r="B39" s="268"/>
      <c r="C39" s="268"/>
      <c r="D39" s="399"/>
      <c r="E39" s="400"/>
      <c r="F39" s="400"/>
    </row>
    <row r="43" spans="1:7" ht="15" customHeight="1">
      <c r="A43" s="222"/>
      <c r="B43" s="222"/>
      <c r="C43" s="222"/>
      <c r="D43" s="236"/>
      <c r="E43" s="236"/>
      <c r="F43" s="236"/>
      <c r="G43" s="223"/>
    </row>
    <row r="44" spans="1:7" ht="15" customHeight="1">
      <c r="A44" s="222"/>
      <c r="B44" s="222"/>
      <c r="C44" s="222"/>
      <c r="D44" s="236"/>
      <c r="E44" s="236"/>
      <c r="F44" s="223"/>
      <c r="G44" s="223"/>
    </row>
    <row r="45" spans="1:8" ht="15" customHeight="1">
      <c r="A45" s="222"/>
      <c r="B45" s="222"/>
      <c r="C45" s="560" t="s">
        <v>888</v>
      </c>
      <c r="D45" s="560"/>
      <c r="E45" s="560"/>
      <c r="F45" s="320"/>
      <c r="G45" s="320"/>
      <c r="H45" s="320"/>
    </row>
    <row r="46" spans="1:8" ht="13.5">
      <c r="A46" s="222" t="s">
        <v>11</v>
      </c>
      <c r="C46" s="560" t="s">
        <v>889</v>
      </c>
      <c r="D46" s="560"/>
      <c r="E46" s="560"/>
      <c r="F46" s="320"/>
      <c r="G46" s="320"/>
      <c r="H46" s="320"/>
    </row>
  </sheetData>
  <sheetProtection/>
  <mergeCells count="7">
    <mergeCell ref="C45:E45"/>
    <mergeCell ref="C46:E46"/>
    <mergeCell ref="A1:E1"/>
    <mergeCell ref="A2:F2"/>
    <mergeCell ref="A4:G4"/>
    <mergeCell ref="A19:G19"/>
    <mergeCell ref="E20:F20"/>
  </mergeCells>
  <hyperlinks>
    <hyperlink ref="B13" r:id="rId1" display="nagalandmdm@gmail.com"/>
  </hyperlink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1"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sheetData>
    <row r="2" ht="12.75">
      <c r="B2" s="14"/>
    </row>
    <row r="4" spans="2:8" ht="12.75" customHeight="1">
      <c r="B4" s="816" t="s">
        <v>699</v>
      </c>
      <c r="C4" s="816"/>
      <c r="D4" s="816"/>
      <c r="E4" s="816"/>
      <c r="F4" s="816"/>
      <c r="G4" s="816"/>
      <c r="H4" s="816"/>
    </row>
    <row r="5" spans="2:8" ht="12.75" customHeight="1">
      <c r="B5" s="816"/>
      <c r="C5" s="816"/>
      <c r="D5" s="816"/>
      <c r="E5" s="816"/>
      <c r="F5" s="816"/>
      <c r="G5" s="816"/>
      <c r="H5" s="816"/>
    </row>
    <row r="6" spans="2:8" ht="12.75" customHeight="1">
      <c r="B6" s="816"/>
      <c r="C6" s="816"/>
      <c r="D6" s="816"/>
      <c r="E6" s="816"/>
      <c r="F6" s="816"/>
      <c r="G6" s="816"/>
      <c r="H6" s="816"/>
    </row>
    <row r="7" spans="2:8" ht="12.75" customHeight="1">
      <c r="B7" s="816"/>
      <c r="C7" s="816"/>
      <c r="D7" s="816"/>
      <c r="E7" s="816"/>
      <c r="F7" s="816"/>
      <c r="G7" s="816"/>
      <c r="H7" s="816"/>
    </row>
    <row r="8" spans="2:8" ht="12.75" customHeight="1">
      <c r="B8" s="816"/>
      <c r="C8" s="816"/>
      <c r="D8" s="816"/>
      <c r="E8" s="816"/>
      <c r="F8" s="816"/>
      <c r="G8" s="816"/>
      <c r="H8" s="816"/>
    </row>
    <row r="9" spans="2:8" ht="12.75" customHeight="1">
      <c r="B9" s="816"/>
      <c r="C9" s="816"/>
      <c r="D9" s="816"/>
      <c r="E9" s="816"/>
      <c r="F9" s="816"/>
      <c r="G9" s="816"/>
      <c r="H9" s="816"/>
    </row>
    <row r="10" spans="2:8" ht="12.75" customHeight="1">
      <c r="B10" s="816"/>
      <c r="C10" s="816"/>
      <c r="D10" s="816"/>
      <c r="E10" s="816"/>
      <c r="F10" s="816"/>
      <c r="G10" s="816"/>
      <c r="H10" s="816"/>
    </row>
    <row r="11" spans="2:8" ht="12.75" customHeight="1">
      <c r="B11" s="816"/>
      <c r="C11" s="816"/>
      <c r="D11" s="816"/>
      <c r="E11" s="816"/>
      <c r="F11" s="816"/>
      <c r="G11" s="816"/>
      <c r="H11" s="816"/>
    </row>
    <row r="12" spans="2:8" ht="12.75" customHeight="1">
      <c r="B12" s="816"/>
      <c r="C12" s="816"/>
      <c r="D12" s="816"/>
      <c r="E12" s="816"/>
      <c r="F12" s="816"/>
      <c r="G12" s="816"/>
      <c r="H12" s="816"/>
    </row>
    <row r="13" spans="2:8" ht="12.75" customHeight="1">
      <c r="B13" s="816"/>
      <c r="C13" s="816"/>
      <c r="D13" s="816"/>
      <c r="E13" s="816"/>
      <c r="F13" s="816"/>
      <c r="G13" s="816"/>
      <c r="H13" s="816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1"/>
  <sheetViews>
    <sheetView view="pageBreakPreview" zoomScaleNormal="90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4.7109375" style="48" customWidth="1"/>
    <col min="2" max="2" width="16.8515625" style="48" customWidth="1"/>
    <col min="3" max="3" width="11.7109375" style="48" customWidth="1"/>
    <col min="4" max="4" width="12.00390625" style="48" customWidth="1"/>
    <col min="5" max="5" width="12.140625" style="48" customWidth="1"/>
    <col min="6" max="6" width="17.421875" style="48" customWidth="1"/>
    <col min="7" max="7" width="12.421875" style="48" customWidth="1"/>
    <col min="8" max="8" width="16.00390625" style="48" customWidth="1"/>
    <col min="9" max="9" width="12.7109375" style="48" customWidth="1"/>
    <col min="10" max="10" width="15.00390625" style="48" customWidth="1"/>
    <col min="11" max="11" width="16.00390625" style="48" customWidth="1"/>
    <col min="12" max="12" width="11.8515625" style="48" customWidth="1"/>
    <col min="13" max="16384" width="9.140625" style="48" customWidth="1"/>
  </cols>
  <sheetData>
    <row r="1" spans="3:11" ht="15" customHeight="1">
      <c r="C1" s="560"/>
      <c r="D1" s="560"/>
      <c r="E1" s="560"/>
      <c r="F1" s="560"/>
      <c r="G1" s="560"/>
      <c r="H1" s="560"/>
      <c r="I1" s="172"/>
      <c r="J1" s="715" t="s">
        <v>526</v>
      </c>
      <c r="K1" s="715"/>
    </row>
    <row r="2" spans="1:11" s="55" customFormat="1" ht="19.5" customHeight="1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</row>
    <row r="3" spans="1:11" s="55" customFormat="1" ht="19.5" customHeight="1">
      <c r="A3" s="820" t="s">
        <v>694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</row>
    <row r="4" spans="1:11" s="55" customFormat="1" ht="14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55" customFormat="1" ht="18" customHeight="1">
      <c r="A5" s="767" t="s">
        <v>700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</row>
    <row r="6" spans="1:11" ht="15">
      <c r="A6" s="588" t="s">
        <v>911</v>
      </c>
      <c r="B6" s="588"/>
      <c r="C6" s="112"/>
      <c r="D6" s="112"/>
      <c r="E6" s="112"/>
      <c r="F6" s="112"/>
      <c r="G6" s="112"/>
      <c r="H6" s="112"/>
      <c r="I6" s="112"/>
      <c r="J6" s="112"/>
      <c r="K6" s="112"/>
    </row>
    <row r="7" spans="1:20" ht="29.25" customHeight="1">
      <c r="A7" s="818" t="s">
        <v>70</v>
      </c>
      <c r="B7" s="818" t="s">
        <v>71</v>
      </c>
      <c r="C7" s="818" t="s">
        <v>72</v>
      </c>
      <c r="D7" s="818" t="s">
        <v>150</v>
      </c>
      <c r="E7" s="818"/>
      <c r="F7" s="818"/>
      <c r="G7" s="818"/>
      <c r="H7" s="818"/>
      <c r="I7" s="613" t="s">
        <v>231</v>
      </c>
      <c r="J7" s="818" t="s">
        <v>73</v>
      </c>
      <c r="K7" s="818" t="s">
        <v>471</v>
      </c>
      <c r="L7" s="817" t="s">
        <v>74</v>
      </c>
      <c r="S7" s="54"/>
      <c r="T7" s="54"/>
    </row>
    <row r="8" spans="1:12" ht="33.75" customHeight="1">
      <c r="A8" s="818"/>
      <c r="B8" s="818"/>
      <c r="C8" s="818"/>
      <c r="D8" s="818" t="s">
        <v>75</v>
      </c>
      <c r="E8" s="818" t="s">
        <v>76</v>
      </c>
      <c r="F8" s="818"/>
      <c r="G8" s="818"/>
      <c r="H8" s="50" t="s">
        <v>77</v>
      </c>
      <c r="I8" s="819"/>
      <c r="J8" s="818"/>
      <c r="K8" s="818"/>
      <c r="L8" s="817"/>
    </row>
    <row r="9" spans="1:12" ht="27">
      <c r="A9" s="818"/>
      <c r="B9" s="818"/>
      <c r="C9" s="818"/>
      <c r="D9" s="818"/>
      <c r="E9" s="50" t="s">
        <v>78</v>
      </c>
      <c r="F9" s="50" t="s">
        <v>79</v>
      </c>
      <c r="G9" s="50" t="s">
        <v>15</v>
      </c>
      <c r="H9" s="50"/>
      <c r="I9" s="614"/>
      <c r="J9" s="818"/>
      <c r="K9" s="818"/>
      <c r="L9" s="817"/>
    </row>
    <row r="10" spans="1:12" s="159" customFormat="1" ht="16.5" customHeight="1">
      <c r="A10" s="158">
        <v>1</v>
      </c>
      <c r="B10" s="158">
        <v>2</v>
      </c>
      <c r="C10" s="158">
        <v>3</v>
      </c>
      <c r="D10" s="158">
        <v>4</v>
      </c>
      <c r="E10" s="158">
        <v>5</v>
      </c>
      <c r="F10" s="158">
        <v>6</v>
      </c>
      <c r="G10" s="158">
        <v>7</v>
      </c>
      <c r="H10" s="158">
        <v>8</v>
      </c>
      <c r="I10" s="158">
        <v>9</v>
      </c>
      <c r="J10" s="158">
        <v>10</v>
      </c>
      <c r="K10" s="158">
        <v>11</v>
      </c>
      <c r="L10" s="158">
        <v>12</v>
      </c>
    </row>
    <row r="11" spans="1:12" ht="16.5" customHeight="1">
      <c r="A11" s="57">
        <v>1</v>
      </c>
      <c r="B11" s="58" t="s">
        <v>795</v>
      </c>
      <c r="C11" s="459">
        <v>30</v>
      </c>
      <c r="D11" s="460">
        <v>0</v>
      </c>
      <c r="E11" s="460">
        <v>4</v>
      </c>
      <c r="F11" s="460">
        <v>4</v>
      </c>
      <c r="G11" s="460">
        <v>8</v>
      </c>
      <c r="H11" s="460">
        <v>8</v>
      </c>
      <c r="I11" s="460">
        <v>22</v>
      </c>
      <c r="J11" s="460">
        <v>22</v>
      </c>
      <c r="K11" s="460">
        <v>26</v>
      </c>
      <c r="L11" s="460"/>
    </row>
    <row r="12" spans="1:12" ht="16.5" customHeight="1">
      <c r="A12" s="57">
        <v>2</v>
      </c>
      <c r="B12" s="58" t="s">
        <v>796</v>
      </c>
      <c r="C12" s="459">
        <v>31</v>
      </c>
      <c r="D12" s="460">
        <v>0</v>
      </c>
      <c r="E12" s="460">
        <v>4</v>
      </c>
      <c r="F12" s="460">
        <v>4</v>
      </c>
      <c r="G12" s="460">
        <v>8</v>
      </c>
      <c r="H12" s="460">
        <v>8</v>
      </c>
      <c r="I12" s="460">
        <v>23</v>
      </c>
      <c r="J12" s="460">
        <v>23</v>
      </c>
      <c r="K12" s="460">
        <v>27</v>
      </c>
      <c r="L12" s="460"/>
    </row>
    <row r="13" spans="1:12" ht="16.5" customHeight="1">
      <c r="A13" s="57">
        <v>3</v>
      </c>
      <c r="B13" s="58" t="s">
        <v>797</v>
      </c>
      <c r="C13" s="459">
        <v>30</v>
      </c>
      <c r="D13" s="460">
        <v>10</v>
      </c>
      <c r="E13" s="460">
        <v>5</v>
      </c>
      <c r="F13" s="460">
        <v>3</v>
      </c>
      <c r="G13" s="460">
        <v>8</v>
      </c>
      <c r="H13" s="460">
        <v>18</v>
      </c>
      <c r="I13" s="460">
        <v>12</v>
      </c>
      <c r="J13" s="460">
        <v>12</v>
      </c>
      <c r="K13" s="460">
        <v>25</v>
      </c>
      <c r="L13" s="460"/>
    </row>
    <row r="14" spans="1:12" ht="16.5" customHeight="1">
      <c r="A14" s="57">
        <v>4</v>
      </c>
      <c r="B14" s="58" t="s">
        <v>798</v>
      </c>
      <c r="C14" s="459">
        <v>31</v>
      </c>
      <c r="D14" s="460">
        <v>7</v>
      </c>
      <c r="E14" s="460">
        <v>4</v>
      </c>
      <c r="F14" s="460">
        <v>2</v>
      </c>
      <c r="G14" s="460">
        <v>6</v>
      </c>
      <c r="H14" s="460">
        <v>13</v>
      </c>
      <c r="I14" s="460">
        <v>18</v>
      </c>
      <c r="J14" s="460">
        <v>18</v>
      </c>
      <c r="K14" s="460">
        <v>27</v>
      </c>
      <c r="L14" s="460"/>
    </row>
    <row r="15" spans="1:12" ht="16.5" customHeight="1">
      <c r="A15" s="57">
        <v>5</v>
      </c>
      <c r="B15" s="58" t="s">
        <v>799</v>
      </c>
      <c r="C15" s="459">
        <v>31</v>
      </c>
      <c r="D15" s="460">
        <v>0</v>
      </c>
      <c r="E15" s="460">
        <v>4</v>
      </c>
      <c r="F15" s="460">
        <v>4</v>
      </c>
      <c r="G15" s="460">
        <v>8</v>
      </c>
      <c r="H15" s="460">
        <v>9</v>
      </c>
      <c r="I15" s="460">
        <v>22</v>
      </c>
      <c r="J15" s="460">
        <v>22</v>
      </c>
      <c r="K15" s="460">
        <v>27</v>
      </c>
      <c r="L15" s="460"/>
    </row>
    <row r="16" spans="1:12" s="56" customFormat="1" ht="16.5" customHeight="1">
      <c r="A16" s="57">
        <v>6</v>
      </c>
      <c r="B16" s="58" t="s">
        <v>800</v>
      </c>
      <c r="C16" s="461">
        <v>30</v>
      </c>
      <c r="D16" s="462">
        <v>0</v>
      </c>
      <c r="E16" s="462">
        <v>5</v>
      </c>
      <c r="F16" s="462">
        <v>3</v>
      </c>
      <c r="G16" s="462">
        <v>8</v>
      </c>
      <c r="H16" s="462">
        <v>8</v>
      </c>
      <c r="I16" s="460">
        <v>22</v>
      </c>
      <c r="J16" s="462">
        <v>22</v>
      </c>
      <c r="K16" s="460">
        <v>25</v>
      </c>
      <c r="L16" s="462"/>
    </row>
    <row r="17" spans="1:12" s="56" customFormat="1" ht="16.5" customHeight="1">
      <c r="A17" s="57">
        <v>7</v>
      </c>
      <c r="B17" s="58" t="s">
        <v>801</v>
      </c>
      <c r="C17" s="461">
        <v>31</v>
      </c>
      <c r="D17" s="462">
        <v>0</v>
      </c>
      <c r="E17" s="462">
        <v>4</v>
      </c>
      <c r="F17" s="462">
        <v>5</v>
      </c>
      <c r="G17" s="462">
        <v>9</v>
      </c>
      <c r="H17" s="462">
        <v>9</v>
      </c>
      <c r="I17" s="460">
        <v>22</v>
      </c>
      <c r="J17" s="462">
        <v>22</v>
      </c>
      <c r="K17" s="460">
        <v>27</v>
      </c>
      <c r="L17" s="462"/>
    </row>
    <row r="18" spans="1:12" s="56" customFormat="1" ht="16.5" customHeight="1">
      <c r="A18" s="57">
        <v>8</v>
      </c>
      <c r="B18" s="58" t="s">
        <v>802</v>
      </c>
      <c r="C18" s="461">
        <v>30</v>
      </c>
      <c r="D18" s="462">
        <v>0</v>
      </c>
      <c r="E18" s="462">
        <v>4</v>
      </c>
      <c r="F18" s="462">
        <v>6</v>
      </c>
      <c r="G18" s="462">
        <v>10</v>
      </c>
      <c r="H18" s="462">
        <v>10</v>
      </c>
      <c r="I18" s="460">
        <v>20</v>
      </c>
      <c r="J18" s="462">
        <v>20</v>
      </c>
      <c r="K18" s="460">
        <v>26</v>
      </c>
      <c r="L18" s="462"/>
    </row>
    <row r="19" spans="1:12" s="56" customFormat="1" ht="16.5" customHeight="1">
      <c r="A19" s="57">
        <v>9</v>
      </c>
      <c r="B19" s="58" t="s">
        <v>803</v>
      </c>
      <c r="C19" s="461">
        <v>31</v>
      </c>
      <c r="D19" s="462">
        <v>12</v>
      </c>
      <c r="E19" s="462">
        <v>5</v>
      </c>
      <c r="F19" s="462">
        <v>2</v>
      </c>
      <c r="G19" s="462">
        <v>7</v>
      </c>
      <c r="H19" s="462">
        <v>24</v>
      </c>
      <c r="I19" s="460">
        <v>7</v>
      </c>
      <c r="J19" s="462">
        <v>7</v>
      </c>
      <c r="K19" s="460">
        <v>25</v>
      </c>
      <c r="L19" s="462"/>
    </row>
    <row r="20" spans="1:12" s="56" customFormat="1" ht="16.5" customHeight="1">
      <c r="A20" s="57">
        <v>10</v>
      </c>
      <c r="B20" s="58" t="s">
        <v>804</v>
      </c>
      <c r="C20" s="461">
        <v>31</v>
      </c>
      <c r="D20" s="462">
        <v>12</v>
      </c>
      <c r="E20" s="462">
        <v>4</v>
      </c>
      <c r="F20" s="462">
        <v>3</v>
      </c>
      <c r="G20" s="462">
        <v>7</v>
      </c>
      <c r="H20" s="462">
        <v>19</v>
      </c>
      <c r="I20" s="460">
        <v>12</v>
      </c>
      <c r="J20" s="462">
        <v>12</v>
      </c>
      <c r="K20" s="460">
        <v>27</v>
      </c>
      <c r="L20" s="462"/>
    </row>
    <row r="21" spans="1:12" s="56" customFormat="1" ht="16.5" customHeight="1">
      <c r="A21" s="57">
        <v>11</v>
      </c>
      <c r="B21" s="58" t="s">
        <v>805</v>
      </c>
      <c r="C21" s="461">
        <v>28</v>
      </c>
      <c r="D21" s="462">
        <v>0</v>
      </c>
      <c r="E21" s="462">
        <v>4</v>
      </c>
      <c r="F21" s="462">
        <v>5</v>
      </c>
      <c r="G21" s="462">
        <v>9</v>
      </c>
      <c r="H21" s="462">
        <v>9</v>
      </c>
      <c r="I21" s="460">
        <v>19</v>
      </c>
      <c r="J21" s="462">
        <v>19</v>
      </c>
      <c r="K21" s="460">
        <v>24</v>
      </c>
      <c r="L21" s="462"/>
    </row>
    <row r="22" spans="1:12" s="56" customFormat="1" ht="16.5" customHeight="1">
      <c r="A22" s="57">
        <v>12</v>
      </c>
      <c r="B22" s="58" t="s">
        <v>806</v>
      </c>
      <c r="C22" s="461">
        <v>31</v>
      </c>
      <c r="D22" s="462">
        <v>0</v>
      </c>
      <c r="E22" s="462">
        <v>5</v>
      </c>
      <c r="F22" s="462">
        <v>5</v>
      </c>
      <c r="G22" s="462">
        <v>10</v>
      </c>
      <c r="H22" s="462">
        <v>10</v>
      </c>
      <c r="I22" s="460">
        <v>21</v>
      </c>
      <c r="J22" s="462">
        <v>21</v>
      </c>
      <c r="K22" s="460">
        <v>26</v>
      </c>
      <c r="L22" s="462"/>
    </row>
    <row r="23" spans="1:12" s="56" customFormat="1" ht="16.5" customHeight="1">
      <c r="A23" s="58"/>
      <c r="B23" s="59" t="s">
        <v>15</v>
      </c>
      <c r="C23" s="463">
        <v>365</v>
      </c>
      <c r="D23" s="464">
        <v>41</v>
      </c>
      <c r="E23" s="464">
        <v>52</v>
      </c>
      <c r="F23" s="464">
        <v>46</v>
      </c>
      <c r="G23" s="464">
        <v>98</v>
      </c>
      <c r="H23" s="464">
        <v>145</v>
      </c>
      <c r="I23" s="464">
        <v>220</v>
      </c>
      <c r="J23" s="464">
        <v>220</v>
      </c>
      <c r="K23" s="464">
        <v>312</v>
      </c>
      <c r="L23" s="464"/>
    </row>
    <row r="24" spans="1:11" s="56" customFormat="1" ht="11.25" customHeight="1">
      <c r="A24" s="60"/>
      <c r="B24" s="61"/>
      <c r="C24" s="62"/>
      <c r="D24" s="60"/>
      <c r="E24" s="60"/>
      <c r="F24" s="60"/>
      <c r="G24" s="60"/>
      <c r="H24" s="60"/>
      <c r="I24" s="60"/>
      <c r="J24" s="60"/>
      <c r="K24" s="60"/>
    </row>
    <row r="25" spans="1:10" ht="13.5">
      <c r="A25" s="53" t="s">
        <v>101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3.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3.5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1" ht="13.5">
      <c r="A28" s="53" t="s">
        <v>11</v>
      </c>
      <c r="B28" s="53"/>
      <c r="C28" s="53"/>
      <c r="D28" s="53"/>
      <c r="E28" s="53"/>
      <c r="F28" s="53"/>
      <c r="G28" s="53"/>
      <c r="H28" s="53"/>
      <c r="I28" s="53"/>
      <c r="J28" s="392"/>
      <c r="K28" s="392"/>
    </row>
    <row r="29" spans="1:11" ht="13.5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</row>
    <row r="30" spans="1:12" ht="13.5">
      <c r="A30" s="392"/>
      <c r="B30" s="392"/>
      <c r="C30" s="392"/>
      <c r="D30" s="392"/>
      <c r="E30" s="392"/>
      <c r="F30" s="392"/>
      <c r="G30" s="392"/>
      <c r="H30" s="392"/>
      <c r="I30" s="560" t="s">
        <v>888</v>
      </c>
      <c r="J30" s="560"/>
      <c r="K30" s="560"/>
      <c r="L30" s="560"/>
    </row>
    <row r="31" spans="1:12" ht="13.5">
      <c r="A31" s="53"/>
      <c r="B31" s="53"/>
      <c r="C31" s="53"/>
      <c r="D31" s="53"/>
      <c r="E31" s="53"/>
      <c r="F31" s="53"/>
      <c r="G31" s="53"/>
      <c r="I31" s="560" t="s">
        <v>889</v>
      </c>
      <c r="J31" s="560"/>
      <c r="K31" s="560"/>
      <c r="L31" s="560"/>
    </row>
  </sheetData>
  <sheetProtection/>
  <mergeCells count="18">
    <mergeCell ref="D8:D9"/>
    <mergeCell ref="E8:G8"/>
    <mergeCell ref="I7:I9"/>
    <mergeCell ref="C1:H1"/>
    <mergeCell ref="J1:K1"/>
    <mergeCell ref="A3:K3"/>
    <mergeCell ref="A2:K2"/>
    <mergeCell ref="A6:B6"/>
    <mergeCell ref="I30:L30"/>
    <mergeCell ref="I31:L31"/>
    <mergeCell ref="L7:L9"/>
    <mergeCell ref="A5:K5"/>
    <mergeCell ref="A7:A9"/>
    <mergeCell ref="B7:B9"/>
    <mergeCell ref="C7:C9"/>
    <mergeCell ref="D7:H7"/>
    <mergeCell ref="J7:J9"/>
    <mergeCell ref="K7:K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2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4.7109375" style="48" customWidth="1"/>
    <col min="2" max="2" width="14.7109375" style="48" customWidth="1"/>
    <col min="3" max="3" width="11.7109375" style="48" customWidth="1"/>
    <col min="4" max="4" width="12.00390625" style="48" customWidth="1"/>
    <col min="5" max="5" width="11.8515625" style="48" customWidth="1"/>
    <col min="6" max="6" width="18.8515625" style="48" customWidth="1"/>
    <col min="7" max="7" width="10.140625" style="48" customWidth="1"/>
    <col min="8" max="8" width="14.7109375" style="48" customWidth="1"/>
    <col min="9" max="9" width="15.28125" style="48" customWidth="1"/>
    <col min="10" max="10" width="14.7109375" style="48" customWidth="1"/>
    <col min="11" max="11" width="11.8515625" style="48" customWidth="1"/>
    <col min="12" max="16384" width="9.140625" style="48" customWidth="1"/>
  </cols>
  <sheetData>
    <row r="1" spans="3:10" ht="15" customHeight="1">
      <c r="C1" s="560"/>
      <c r="D1" s="560"/>
      <c r="E1" s="560"/>
      <c r="F1" s="560"/>
      <c r="G1" s="560"/>
      <c r="H1" s="560"/>
      <c r="I1" s="172"/>
      <c r="J1" s="40" t="s">
        <v>527</v>
      </c>
    </row>
    <row r="2" spans="1:10" s="55" customFormat="1" ht="19.5" customHeight="1">
      <c r="A2" s="821" t="s">
        <v>0</v>
      </c>
      <c r="B2" s="821"/>
      <c r="C2" s="821"/>
      <c r="D2" s="821"/>
      <c r="E2" s="821"/>
      <c r="F2" s="821"/>
      <c r="G2" s="821"/>
      <c r="H2" s="821"/>
      <c r="I2" s="821"/>
      <c r="J2" s="821"/>
    </row>
    <row r="3" spans="1:10" s="55" customFormat="1" ht="19.5" customHeight="1">
      <c r="A3" s="820" t="s">
        <v>694</v>
      </c>
      <c r="B3" s="820"/>
      <c r="C3" s="820"/>
      <c r="D3" s="820"/>
      <c r="E3" s="820"/>
      <c r="F3" s="820"/>
      <c r="G3" s="820"/>
      <c r="H3" s="820"/>
      <c r="I3" s="820"/>
      <c r="J3" s="820"/>
    </row>
    <row r="4" spans="1:10" s="55" customFormat="1" ht="14.25" customHeight="1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0" s="55" customFormat="1" ht="18" customHeight="1">
      <c r="A5" s="767" t="s">
        <v>701</v>
      </c>
      <c r="B5" s="767"/>
      <c r="C5" s="767"/>
      <c r="D5" s="767"/>
      <c r="E5" s="767"/>
      <c r="F5" s="767"/>
      <c r="G5" s="767"/>
      <c r="H5" s="767"/>
      <c r="I5" s="767"/>
      <c r="J5" s="767"/>
    </row>
    <row r="6" spans="1:10" ht="15">
      <c r="A6" s="588" t="s">
        <v>911</v>
      </c>
      <c r="B6" s="588"/>
      <c r="C6" s="141"/>
      <c r="D6" s="141"/>
      <c r="E6" s="141"/>
      <c r="F6" s="141"/>
      <c r="G6" s="141"/>
      <c r="H6" s="141"/>
      <c r="I6" s="170"/>
      <c r="J6" s="170"/>
    </row>
    <row r="7" spans="1:11" ht="29.25" customHeight="1">
      <c r="A7" s="818" t="s">
        <v>70</v>
      </c>
      <c r="B7" s="818" t="s">
        <v>71</v>
      </c>
      <c r="C7" s="818" t="s">
        <v>72</v>
      </c>
      <c r="D7" s="818" t="s">
        <v>151</v>
      </c>
      <c r="E7" s="818"/>
      <c r="F7" s="818"/>
      <c r="G7" s="818"/>
      <c r="H7" s="818"/>
      <c r="I7" s="613" t="s">
        <v>231</v>
      </c>
      <c r="J7" s="818" t="s">
        <v>73</v>
      </c>
      <c r="K7" s="818" t="s">
        <v>219</v>
      </c>
    </row>
    <row r="8" spans="1:19" ht="33.75" customHeight="1">
      <c r="A8" s="818"/>
      <c r="B8" s="818"/>
      <c r="C8" s="818"/>
      <c r="D8" s="818" t="s">
        <v>75</v>
      </c>
      <c r="E8" s="818" t="s">
        <v>76</v>
      </c>
      <c r="F8" s="818"/>
      <c r="G8" s="818"/>
      <c r="H8" s="613" t="s">
        <v>77</v>
      </c>
      <c r="I8" s="819"/>
      <c r="J8" s="818"/>
      <c r="K8" s="818"/>
      <c r="R8" s="54"/>
      <c r="S8" s="54"/>
    </row>
    <row r="9" spans="1:11" ht="33.75" customHeight="1">
      <c r="A9" s="818"/>
      <c r="B9" s="818"/>
      <c r="C9" s="818"/>
      <c r="D9" s="818"/>
      <c r="E9" s="50" t="s">
        <v>78</v>
      </c>
      <c r="F9" s="50" t="s">
        <v>79</v>
      </c>
      <c r="G9" s="50" t="s">
        <v>15</v>
      </c>
      <c r="H9" s="614"/>
      <c r="I9" s="614"/>
      <c r="J9" s="818"/>
      <c r="K9" s="818"/>
    </row>
    <row r="10" spans="1:11" s="56" customFormat="1" ht="16.5" customHeigh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</row>
    <row r="11" spans="1:11" ht="16.5" customHeight="1">
      <c r="A11" s="57">
        <v>1</v>
      </c>
      <c r="B11" s="58" t="s">
        <v>795</v>
      </c>
      <c r="C11" s="465">
        <v>30</v>
      </c>
      <c r="D11" s="466">
        <v>0</v>
      </c>
      <c r="E11" s="466">
        <v>4</v>
      </c>
      <c r="F11" s="466">
        <v>4</v>
      </c>
      <c r="G11" s="466">
        <v>8</v>
      </c>
      <c r="H11" s="466">
        <v>8</v>
      </c>
      <c r="I11" s="466">
        <v>22</v>
      </c>
      <c r="J11" s="466">
        <v>22</v>
      </c>
      <c r="K11" s="51"/>
    </row>
    <row r="12" spans="1:11" ht="16.5" customHeight="1">
      <c r="A12" s="57">
        <v>2</v>
      </c>
      <c r="B12" s="58" t="s">
        <v>796</v>
      </c>
      <c r="C12" s="465">
        <v>31</v>
      </c>
      <c r="D12" s="466">
        <v>0</v>
      </c>
      <c r="E12" s="466">
        <v>4</v>
      </c>
      <c r="F12" s="466">
        <v>4</v>
      </c>
      <c r="G12" s="466">
        <v>8</v>
      </c>
      <c r="H12" s="466">
        <v>8</v>
      </c>
      <c r="I12" s="466">
        <v>23</v>
      </c>
      <c r="J12" s="466">
        <v>23</v>
      </c>
      <c r="K12" s="51"/>
    </row>
    <row r="13" spans="1:11" ht="16.5" customHeight="1">
      <c r="A13" s="57">
        <v>3</v>
      </c>
      <c r="B13" s="58" t="s">
        <v>797</v>
      </c>
      <c r="C13" s="465">
        <v>30</v>
      </c>
      <c r="D13" s="466">
        <v>10</v>
      </c>
      <c r="E13" s="466">
        <v>5</v>
      </c>
      <c r="F13" s="466">
        <v>3</v>
      </c>
      <c r="G13" s="466">
        <v>8</v>
      </c>
      <c r="H13" s="466">
        <v>18</v>
      </c>
      <c r="I13" s="466">
        <v>12</v>
      </c>
      <c r="J13" s="466">
        <v>12</v>
      </c>
      <c r="K13" s="58"/>
    </row>
    <row r="14" spans="1:11" ht="16.5" customHeight="1">
      <c r="A14" s="57">
        <v>4</v>
      </c>
      <c r="B14" s="58" t="s">
        <v>798</v>
      </c>
      <c r="C14" s="465">
        <v>31</v>
      </c>
      <c r="D14" s="466">
        <v>7</v>
      </c>
      <c r="E14" s="466">
        <v>4</v>
      </c>
      <c r="F14" s="466">
        <v>2</v>
      </c>
      <c r="G14" s="466">
        <v>6</v>
      </c>
      <c r="H14" s="466">
        <v>13</v>
      </c>
      <c r="I14" s="466">
        <v>18</v>
      </c>
      <c r="J14" s="466">
        <v>18</v>
      </c>
      <c r="K14" s="58"/>
    </row>
    <row r="15" spans="1:11" ht="16.5" customHeight="1">
      <c r="A15" s="57">
        <v>5</v>
      </c>
      <c r="B15" s="58" t="s">
        <v>799</v>
      </c>
      <c r="C15" s="465">
        <v>31</v>
      </c>
      <c r="D15" s="466">
        <v>0</v>
      </c>
      <c r="E15" s="466">
        <v>4</v>
      </c>
      <c r="F15" s="466">
        <v>4</v>
      </c>
      <c r="G15" s="466">
        <v>8</v>
      </c>
      <c r="H15" s="466">
        <v>9</v>
      </c>
      <c r="I15" s="466">
        <v>22</v>
      </c>
      <c r="J15" s="466">
        <v>22</v>
      </c>
      <c r="K15" s="58"/>
    </row>
    <row r="16" spans="1:11" s="56" customFormat="1" ht="16.5" customHeight="1">
      <c r="A16" s="57">
        <v>6</v>
      </c>
      <c r="B16" s="58" t="s">
        <v>800</v>
      </c>
      <c r="C16" s="467">
        <v>30</v>
      </c>
      <c r="D16" s="468">
        <v>0</v>
      </c>
      <c r="E16" s="468">
        <v>5</v>
      </c>
      <c r="F16" s="468">
        <v>3</v>
      </c>
      <c r="G16" s="468">
        <v>8</v>
      </c>
      <c r="H16" s="468">
        <v>8</v>
      </c>
      <c r="I16" s="466">
        <v>22</v>
      </c>
      <c r="J16" s="468">
        <v>22</v>
      </c>
      <c r="K16" s="58"/>
    </row>
    <row r="17" spans="1:11" s="56" customFormat="1" ht="16.5" customHeight="1">
      <c r="A17" s="57">
        <v>7</v>
      </c>
      <c r="B17" s="58" t="s">
        <v>801</v>
      </c>
      <c r="C17" s="467">
        <v>31</v>
      </c>
      <c r="D17" s="468">
        <v>0</v>
      </c>
      <c r="E17" s="468">
        <v>4</v>
      </c>
      <c r="F17" s="468">
        <v>5</v>
      </c>
      <c r="G17" s="468">
        <v>9</v>
      </c>
      <c r="H17" s="468">
        <v>9</v>
      </c>
      <c r="I17" s="466">
        <v>22</v>
      </c>
      <c r="J17" s="468">
        <v>22</v>
      </c>
      <c r="K17" s="58"/>
    </row>
    <row r="18" spans="1:11" s="56" customFormat="1" ht="16.5" customHeight="1">
      <c r="A18" s="57">
        <v>8</v>
      </c>
      <c r="B18" s="58" t="s">
        <v>802</v>
      </c>
      <c r="C18" s="467">
        <v>30</v>
      </c>
      <c r="D18" s="468">
        <v>0</v>
      </c>
      <c r="E18" s="468">
        <v>4</v>
      </c>
      <c r="F18" s="468">
        <v>6</v>
      </c>
      <c r="G18" s="468">
        <v>10</v>
      </c>
      <c r="H18" s="468">
        <v>10</v>
      </c>
      <c r="I18" s="466">
        <v>20</v>
      </c>
      <c r="J18" s="468">
        <v>20</v>
      </c>
      <c r="K18" s="58"/>
    </row>
    <row r="19" spans="1:11" s="56" customFormat="1" ht="16.5" customHeight="1">
      <c r="A19" s="57">
        <v>9</v>
      </c>
      <c r="B19" s="58" t="s">
        <v>803</v>
      </c>
      <c r="C19" s="467">
        <v>31</v>
      </c>
      <c r="D19" s="468">
        <v>12</v>
      </c>
      <c r="E19" s="468">
        <v>5</v>
      </c>
      <c r="F19" s="468">
        <v>2</v>
      </c>
      <c r="G19" s="468">
        <v>7</v>
      </c>
      <c r="H19" s="468">
        <v>24</v>
      </c>
      <c r="I19" s="466">
        <v>7</v>
      </c>
      <c r="J19" s="468">
        <v>7</v>
      </c>
      <c r="K19" s="58"/>
    </row>
    <row r="20" spans="1:11" s="56" customFormat="1" ht="16.5" customHeight="1">
      <c r="A20" s="57">
        <v>10</v>
      </c>
      <c r="B20" s="58" t="s">
        <v>807</v>
      </c>
      <c r="C20" s="467">
        <v>31</v>
      </c>
      <c r="D20" s="468">
        <v>12</v>
      </c>
      <c r="E20" s="468">
        <v>4</v>
      </c>
      <c r="F20" s="468">
        <v>3</v>
      </c>
      <c r="G20" s="468">
        <v>7</v>
      </c>
      <c r="H20" s="468">
        <v>19</v>
      </c>
      <c r="I20" s="466">
        <v>12</v>
      </c>
      <c r="J20" s="468">
        <v>12</v>
      </c>
      <c r="K20" s="58"/>
    </row>
    <row r="21" spans="1:11" s="56" customFormat="1" ht="16.5" customHeight="1">
      <c r="A21" s="57">
        <v>11</v>
      </c>
      <c r="B21" s="58" t="s">
        <v>808</v>
      </c>
      <c r="C21" s="467">
        <v>28</v>
      </c>
      <c r="D21" s="468">
        <v>0</v>
      </c>
      <c r="E21" s="468">
        <v>4</v>
      </c>
      <c r="F21" s="468">
        <v>5</v>
      </c>
      <c r="G21" s="468">
        <v>9</v>
      </c>
      <c r="H21" s="468">
        <v>9</v>
      </c>
      <c r="I21" s="466">
        <v>19</v>
      </c>
      <c r="J21" s="468">
        <v>19</v>
      </c>
      <c r="K21" s="58"/>
    </row>
    <row r="22" spans="1:11" s="56" customFormat="1" ht="16.5" customHeight="1">
      <c r="A22" s="57">
        <v>12</v>
      </c>
      <c r="B22" s="58" t="s">
        <v>809</v>
      </c>
      <c r="C22" s="467">
        <v>31</v>
      </c>
      <c r="D22" s="468">
        <v>0</v>
      </c>
      <c r="E22" s="468">
        <v>5</v>
      </c>
      <c r="F22" s="468">
        <v>5</v>
      </c>
      <c r="G22" s="468">
        <v>10</v>
      </c>
      <c r="H22" s="468">
        <v>10</v>
      </c>
      <c r="I22" s="466">
        <v>21</v>
      </c>
      <c r="J22" s="468">
        <v>21</v>
      </c>
      <c r="K22" s="58"/>
    </row>
    <row r="23" spans="1:11" s="56" customFormat="1" ht="16.5" customHeight="1">
      <c r="A23" s="58"/>
      <c r="B23" s="59" t="s">
        <v>15</v>
      </c>
      <c r="C23" s="469">
        <v>365</v>
      </c>
      <c r="D23" s="470">
        <v>41</v>
      </c>
      <c r="E23" s="470">
        <v>52</v>
      </c>
      <c r="F23" s="470">
        <v>46</v>
      </c>
      <c r="G23" s="470">
        <v>98</v>
      </c>
      <c r="H23" s="470">
        <v>145</v>
      </c>
      <c r="I23" s="470">
        <v>220</v>
      </c>
      <c r="J23" s="470">
        <v>220</v>
      </c>
      <c r="K23" s="58"/>
    </row>
    <row r="24" spans="1:10" s="56" customFormat="1" ht="11.25" customHeight="1">
      <c r="A24" s="60"/>
      <c r="B24" s="61"/>
      <c r="C24" s="62"/>
      <c r="D24" s="60"/>
      <c r="E24" s="60"/>
      <c r="F24" s="60"/>
      <c r="G24" s="60"/>
      <c r="H24" s="60"/>
      <c r="I24" s="60"/>
      <c r="J24" s="60"/>
    </row>
    <row r="25" spans="1:10" ht="13.5">
      <c r="A25" s="53" t="s">
        <v>101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3.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3.5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ht="13.5">
      <c r="D28" s="48" t="s">
        <v>10</v>
      </c>
    </row>
    <row r="29" spans="1:10" ht="13.5">
      <c r="A29" s="53" t="s">
        <v>11</v>
      </c>
      <c r="B29" s="53"/>
      <c r="C29" s="53"/>
      <c r="D29" s="53"/>
      <c r="E29" s="53"/>
      <c r="F29" s="53"/>
      <c r="G29" s="53"/>
      <c r="H29" s="53"/>
      <c r="I29" s="53"/>
      <c r="J29" s="168"/>
    </row>
    <row r="30" spans="1:10" ht="13.5">
      <c r="A30" s="392"/>
      <c r="B30" s="392"/>
      <c r="C30" s="392"/>
      <c r="D30" s="392"/>
      <c r="E30" s="392"/>
      <c r="F30" s="392"/>
      <c r="G30" s="392"/>
      <c r="H30" s="392"/>
      <c r="I30" s="392"/>
      <c r="J30" s="392"/>
    </row>
    <row r="31" spans="1:12" ht="13.5">
      <c r="A31" s="392"/>
      <c r="B31" s="392"/>
      <c r="C31" s="392"/>
      <c r="D31" s="392"/>
      <c r="E31" s="392"/>
      <c r="F31" s="392"/>
      <c r="G31" s="560" t="s">
        <v>888</v>
      </c>
      <c r="H31" s="560"/>
      <c r="I31" s="560"/>
      <c r="J31" s="560"/>
      <c r="K31" s="320"/>
      <c r="L31" s="320"/>
    </row>
    <row r="32" spans="1:12" ht="13.5">
      <c r="A32" s="53"/>
      <c r="B32" s="53"/>
      <c r="C32" s="53"/>
      <c r="D32" s="53"/>
      <c r="E32" s="53"/>
      <c r="F32" s="53"/>
      <c r="G32" s="560" t="s">
        <v>889</v>
      </c>
      <c r="H32" s="560"/>
      <c r="I32" s="560"/>
      <c r="J32" s="560"/>
      <c r="K32" s="320"/>
      <c r="L32" s="320"/>
    </row>
  </sheetData>
  <sheetProtection/>
  <mergeCells count="17">
    <mergeCell ref="K7:K9"/>
    <mergeCell ref="H8:H9"/>
    <mergeCell ref="C1:H1"/>
    <mergeCell ref="A2:J2"/>
    <mergeCell ref="A3:J3"/>
    <mergeCell ref="A5:J5"/>
    <mergeCell ref="A6:B6"/>
    <mergeCell ref="G31:J31"/>
    <mergeCell ref="G32:J32"/>
    <mergeCell ref="A7:A9"/>
    <mergeCell ref="B7:B9"/>
    <mergeCell ref="C7:C9"/>
    <mergeCell ref="D7:H7"/>
    <mergeCell ref="J7:J9"/>
    <mergeCell ref="D8:D9"/>
    <mergeCell ref="E8:G8"/>
    <mergeCell ref="I7:I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4"/>
  <sheetViews>
    <sheetView view="pageBreakPreview" zoomScaleNormal="70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5.57421875" style="288" customWidth="1"/>
    <col min="2" max="2" width="12.421875" style="288" customWidth="1"/>
    <col min="3" max="3" width="10.28125" style="288" customWidth="1"/>
    <col min="4" max="4" width="8.421875" style="288" customWidth="1"/>
    <col min="5" max="6" width="9.8515625" style="288" customWidth="1"/>
    <col min="7" max="7" width="10.8515625" style="288" customWidth="1"/>
    <col min="8" max="8" width="12.8515625" style="288" customWidth="1"/>
    <col min="9" max="9" width="8.7109375" style="275" customWidth="1"/>
    <col min="10" max="11" width="8.00390625" style="275" customWidth="1"/>
    <col min="12" max="14" width="8.140625" style="275" customWidth="1"/>
    <col min="15" max="15" width="8.421875" style="275" customWidth="1"/>
    <col min="16" max="16" width="8.140625" style="275" customWidth="1"/>
    <col min="17" max="18" width="8.8515625" style="275" customWidth="1"/>
    <col min="19" max="19" width="10.7109375" style="275" customWidth="1"/>
    <col min="20" max="20" width="14.140625" style="275" customWidth="1"/>
    <col min="21" max="21" width="9.140625" style="288" customWidth="1"/>
    <col min="22" max="16384" width="9.140625" style="275" customWidth="1"/>
  </cols>
  <sheetData>
    <row r="1" spans="7:20" ht="12.75" customHeight="1">
      <c r="G1" s="834"/>
      <c r="H1" s="834"/>
      <c r="I1" s="834"/>
      <c r="J1" s="288"/>
      <c r="K1" s="288"/>
      <c r="L1" s="288"/>
      <c r="M1" s="288"/>
      <c r="N1" s="288"/>
      <c r="O1" s="288"/>
      <c r="P1" s="288"/>
      <c r="Q1" s="836" t="s">
        <v>528</v>
      </c>
      <c r="R1" s="836"/>
      <c r="S1" s="836"/>
      <c r="T1" s="836"/>
    </row>
    <row r="2" spans="1:20" ht="15">
      <c r="A2" s="832" t="s">
        <v>0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</row>
    <row r="3" spans="1:20" ht="17.25">
      <c r="A3" s="833" t="s">
        <v>694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</row>
    <row r="4" spans="1:20" ht="12.75" customHeight="1">
      <c r="A4" s="831" t="s">
        <v>702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</row>
    <row r="5" spans="1:21" s="276" customFormat="1" ht="7.5" customHeight="1">
      <c r="A5" s="831"/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355"/>
    </row>
    <row r="6" spans="1:20" ht="12.75">
      <c r="A6" s="835"/>
      <c r="B6" s="835"/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835"/>
      <c r="R6" s="835"/>
      <c r="S6" s="835"/>
      <c r="T6" s="835"/>
    </row>
    <row r="7" spans="1:20" ht="12.75">
      <c r="A7" s="827" t="s">
        <v>911</v>
      </c>
      <c r="B7" s="827"/>
      <c r="H7" s="289"/>
      <c r="I7" s="288"/>
      <c r="J7" s="288"/>
      <c r="K7" s="288"/>
      <c r="L7" s="823"/>
      <c r="M7" s="823"/>
      <c r="N7" s="823"/>
      <c r="O7" s="823"/>
      <c r="P7" s="823"/>
      <c r="Q7" s="823"/>
      <c r="R7" s="823"/>
      <c r="S7" s="823"/>
      <c r="T7" s="823"/>
    </row>
    <row r="8" spans="1:20" ht="24.75" customHeight="1">
      <c r="A8" s="775" t="s">
        <v>2</v>
      </c>
      <c r="B8" s="775" t="s">
        <v>3</v>
      </c>
      <c r="C8" s="824" t="s">
        <v>481</v>
      </c>
      <c r="D8" s="825"/>
      <c r="E8" s="825"/>
      <c r="F8" s="825"/>
      <c r="G8" s="826"/>
      <c r="H8" s="828" t="s">
        <v>80</v>
      </c>
      <c r="I8" s="824" t="s">
        <v>81</v>
      </c>
      <c r="J8" s="825"/>
      <c r="K8" s="825"/>
      <c r="L8" s="826"/>
      <c r="M8" s="775" t="s">
        <v>646</v>
      </c>
      <c r="N8" s="775"/>
      <c r="O8" s="775"/>
      <c r="P8" s="775"/>
      <c r="Q8" s="775"/>
      <c r="R8" s="775"/>
      <c r="S8" s="830" t="s">
        <v>844</v>
      </c>
      <c r="T8" s="830"/>
    </row>
    <row r="9" spans="1:20" ht="44.25" customHeight="1">
      <c r="A9" s="775"/>
      <c r="B9" s="775"/>
      <c r="C9" s="290" t="s">
        <v>5</v>
      </c>
      <c r="D9" s="290" t="s">
        <v>6</v>
      </c>
      <c r="E9" s="290" t="s">
        <v>350</v>
      </c>
      <c r="F9" s="291" t="s">
        <v>95</v>
      </c>
      <c r="G9" s="291" t="s">
        <v>220</v>
      </c>
      <c r="H9" s="829"/>
      <c r="I9" s="345" t="s">
        <v>85</v>
      </c>
      <c r="J9" s="345" t="s">
        <v>17</v>
      </c>
      <c r="K9" s="345" t="s">
        <v>38</v>
      </c>
      <c r="L9" s="345" t="s">
        <v>681</v>
      </c>
      <c r="M9" s="353" t="s">
        <v>15</v>
      </c>
      <c r="N9" s="353" t="s">
        <v>647</v>
      </c>
      <c r="O9" s="353" t="s">
        <v>648</v>
      </c>
      <c r="P9" s="353" t="s">
        <v>649</v>
      </c>
      <c r="Q9" s="353" t="s">
        <v>650</v>
      </c>
      <c r="R9" s="353" t="s">
        <v>651</v>
      </c>
      <c r="S9" s="366" t="s">
        <v>857</v>
      </c>
      <c r="T9" s="366" t="s">
        <v>855</v>
      </c>
    </row>
    <row r="10" spans="1:21" s="277" customFormat="1" ht="12.75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  <c r="Q10" s="360">
        <v>17</v>
      </c>
      <c r="R10" s="360">
        <v>18</v>
      </c>
      <c r="S10" s="360">
        <v>19</v>
      </c>
      <c r="T10" s="360">
        <v>20</v>
      </c>
      <c r="U10" s="298"/>
    </row>
    <row r="11" spans="1:20" ht="12.75">
      <c r="A11" s="292">
        <v>1</v>
      </c>
      <c r="B11" s="293" t="s">
        <v>876</v>
      </c>
      <c r="C11" s="293">
        <v>33012</v>
      </c>
      <c r="D11" s="293"/>
      <c r="E11" s="293"/>
      <c r="F11" s="293"/>
      <c r="G11" s="293">
        <f>C11+D11+E11+F11</f>
        <v>33012</v>
      </c>
      <c r="H11" s="294">
        <v>220</v>
      </c>
      <c r="I11" s="374">
        <f>C11*H11*0.0001</f>
        <v>726.264</v>
      </c>
      <c r="J11" s="374">
        <v>726.26</v>
      </c>
      <c r="K11" s="293">
        <v>0</v>
      </c>
      <c r="L11" s="293">
        <v>0</v>
      </c>
      <c r="M11" s="293">
        <v>0</v>
      </c>
      <c r="N11" s="293">
        <v>0</v>
      </c>
      <c r="O11" s="293">
        <v>0</v>
      </c>
      <c r="P11" s="293">
        <v>0</v>
      </c>
      <c r="Q11" s="293">
        <v>0</v>
      </c>
      <c r="R11" s="293">
        <v>0</v>
      </c>
      <c r="S11" s="293">
        <v>2491</v>
      </c>
      <c r="T11" s="374">
        <v>18.09</v>
      </c>
    </row>
    <row r="12" spans="1:20" ht="12.75">
      <c r="A12" s="292">
        <v>2</v>
      </c>
      <c r="B12" s="293" t="s">
        <v>877</v>
      </c>
      <c r="C12" s="293">
        <v>5679</v>
      </c>
      <c r="D12" s="293"/>
      <c r="E12" s="293"/>
      <c r="F12" s="293"/>
      <c r="G12" s="293">
        <f aca="true" t="shared" si="0" ref="G12:G22">C12+D12+E12+F12</f>
        <v>5679</v>
      </c>
      <c r="H12" s="328">
        <v>220</v>
      </c>
      <c r="I12" s="374">
        <f aca="true" t="shared" si="1" ref="I12:I22">C12*H12*0.0001</f>
        <v>124.938</v>
      </c>
      <c r="J12" s="374">
        <v>124.94</v>
      </c>
      <c r="K12" s="293">
        <v>0</v>
      </c>
      <c r="L12" s="293">
        <v>0</v>
      </c>
      <c r="M12" s="293">
        <v>0</v>
      </c>
      <c r="N12" s="293">
        <v>0</v>
      </c>
      <c r="O12" s="293">
        <v>0</v>
      </c>
      <c r="P12" s="293">
        <v>0</v>
      </c>
      <c r="Q12" s="293">
        <v>0</v>
      </c>
      <c r="R12" s="293">
        <v>0</v>
      </c>
      <c r="S12" s="293">
        <v>2491</v>
      </c>
      <c r="T12" s="374">
        <v>3.11</v>
      </c>
    </row>
    <row r="13" spans="1:20" ht="12.75">
      <c r="A13" s="292">
        <v>3</v>
      </c>
      <c r="B13" s="293" t="s">
        <v>878</v>
      </c>
      <c r="C13" s="293">
        <v>9029</v>
      </c>
      <c r="D13" s="293"/>
      <c r="E13" s="293"/>
      <c r="F13" s="293"/>
      <c r="G13" s="293">
        <f t="shared" si="0"/>
        <v>9029</v>
      </c>
      <c r="H13" s="328">
        <v>220</v>
      </c>
      <c r="I13" s="374">
        <f t="shared" si="1"/>
        <v>198.638</v>
      </c>
      <c r="J13" s="374">
        <v>198.64</v>
      </c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2491</v>
      </c>
      <c r="T13" s="374">
        <v>4.95</v>
      </c>
    </row>
    <row r="14" spans="1:20" ht="12.75">
      <c r="A14" s="292">
        <v>4</v>
      </c>
      <c r="B14" s="293" t="s">
        <v>879</v>
      </c>
      <c r="C14" s="293">
        <v>4018</v>
      </c>
      <c r="D14" s="293"/>
      <c r="E14" s="293"/>
      <c r="F14" s="293"/>
      <c r="G14" s="293">
        <f t="shared" si="0"/>
        <v>4018</v>
      </c>
      <c r="H14" s="328">
        <v>220</v>
      </c>
      <c r="I14" s="374">
        <f t="shared" si="1"/>
        <v>88.396</v>
      </c>
      <c r="J14" s="374">
        <v>88.4</v>
      </c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2491</v>
      </c>
      <c r="T14" s="374">
        <v>2.2</v>
      </c>
    </row>
    <row r="15" spans="1:20" ht="12.75">
      <c r="A15" s="292">
        <v>5</v>
      </c>
      <c r="B15" s="293" t="s">
        <v>880</v>
      </c>
      <c r="C15" s="293">
        <v>9196</v>
      </c>
      <c r="D15" s="293"/>
      <c r="E15" s="293"/>
      <c r="F15" s="293"/>
      <c r="G15" s="293">
        <f t="shared" si="0"/>
        <v>9196</v>
      </c>
      <c r="H15" s="328">
        <v>220</v>
      </c>
      <c r="I15" s="374">
        <f t="shared" si="1"/>
        <v>202.312</v>
      </c>
      <c r="J15" s="374">
        <v>202.31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2491</v>
      </c>
      <c r="T15" s="374">
        <v>5.04</v>
      </c>
    </row>
    <row r="16" spans="1:20" ht="12.75">
      <c r="A16" s="292">
        <v>6</v>
      </c>
      <c r="B16" s="293" t="s">
        <v>881</v>
      </c>
      <c r="C16" s="293">
        <v>20411</v>
      </c>
      <c r="D16" s="293"/>
      <c r="E16" s="293"/>
      <c r="F16" s="293"/>
      <c r="G16" s="293">
        <f t="shared" si="0"/>
        <v>20411</v>
      </c>
      <c r="H16" s="328">
        <v>220</v>
      </c>
      <c r="I16" s="374">
        <f t="shared" si="1"/>
        <v>449.04200000000003</v>
      </c>
      <c r="J16" s="374">
        <v>449.04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2491</v>
      </c>
      <c r="T16" s="374">
        <v>11.19</v>
      </c>
    </row>
    <row r="17" spans="1:20" ht="12.75">
      <c r="A17" s="292">
        <v>7</v>
      </c>
      <c r="B17" s="293" t="s">
        <v>882</v>
      </c>
      <c r="C17" s="293">
        <v>10557</v>
      </c>
      <c r="D17" s="293"/>
      <c r="E17" s="293"/>
      <c r="F17" s="293"/>
      <c r="G17" s="293">
        <f t="shared" si="0"/>
        <v>10557</v>
      </c>
      <c r="H17" s="328">
        <v>220</v>
      </c>
      <c r="I17" s="374">
        <f t="shared" si="1"/>
        <v>232.25400000000002</v>
      </c>
      <c r="J17" s="374">
        <v>232.25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2491</v>
      </c>
      <c r="T17" s="374">
        <v>5.79</v>
      </c>
    </row>
    <row r="18" spans="1:20" ht="12.75">
      <c r="A18" s="292">
        <v>8</v>
      </c>
      <c r="B18" s="293" t="s">
        <v>883</v>
      </c>
      <c r="C18" s="293">
        <v>10039</v>
      </c>
      <c r="D18" s="293"/>
      <c r="E18" s="293"/>
      <c r="F18" s="293"/>
      <c r="G18" s="293">
        <f t="shared" si="0"/>
        <v>10039</v>
      </c>
      <c r="H18" s="328">
        <v>220</v>
      </c>
      <c r="I18" s="374">
        <f t="shared" si="1"/>
        <v>220.858</v>
      </c>
      <c r="J18" s="374">
        <v>220.86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2491</v>
      </c>
      <c r="T18" s="374">
        <v>5.5</v>
      </c>
    </row>
    <row r="19" spans="1:20" ht="12.75">
      <c r="A19" s="292">
        <v>9</v>
      </c>
      <c r="B19" s="293" t="s">
        <v>884</v>
      </c>
      <c r="C19" s="293">
        <v>10919</v>
      </c>
      <c r="D19" s="293"/>
      <c r="E19" s="293"/>
      <c r="F19" s="293"/>
      <c r="G19" s="293">
        <f t="shared" si="0"/>
        <v>10919</v>
      </c>
      <c r="H19" s="328">
        <v>220</v>
      </c>
      <c r="I19" s="374">
        <f t="shared" si="1"/>
        <v>240.21800000000002</v>
      </c>
      <c r="J19" s="374">
        <v>240.22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2491</v>
      </c>
      <c r="T19" s="374">
        <v>5.98</v>
      </c>
    </row>
    <row r="20" spans="1:20" ht="12.75">
      <c r="A20" s="292">
        <v>10</v>
      </c>
      <c r="B20" s="293" t="s">
        <v>885</v>
      </c>
      <c r="C20" s="293">
        <v>4470</v>
      </c>
      <c r="D20" s="293"/>
      <c r="E20" s="293"/>
      <c r="F20" s="293"/>
      <c r="G20" s="293">
        <f t="shared" si="0"/>
        <v>4470</v>
      </c>
      <c r="H20" s="328">
        <v>220</v>
      </c>
      <c r="I20" s="374">
        <f t="shared" si="1"/>
        <v>98.34</v>
      </c>
      <c r="J20" s="374">
        <v>98.34</v>
      </c>
      <c r="K20" s="293">
        <v>0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293">
        <v>2491</v>
      </c>
      <c r="T20" s="374">
        <v>2.45</v>
      </c>
    </row>
    <row r="21" spans="1:20" ht="12.75">
      <c r="A21" s="292">
        <v>11</v>
      </c>
      <c r="B21" s="293" t="s">
        <v>886</v>
      </c>
      <c r="C21" s="293">
        <v>10606</v>
      </c>
      <c r="D21" s="293"/>
      <c r="E21" s="293"/>
      <c r="F21" s="293"/>
      <c r="G21" s="293">
        <f t="shared" si="0"/>
        <v>10606</v>
      </c>
      <c r="H21" s="328">
        <v>220</v>
      </c>
      <c r="I21" s="374">
        <f t="shared" si="1"/>
        <v>233.33200000000002</v>
      </c>
      <c r="J21" s="374">
        <v>233.33</v>
      </c>
      <c r="K21" s="293">
        <v>0</v>
      </c>
      <c r="L21" s="293">
        <v>0</v>
      </c>
      <c r="M21" s="293">
        <v>0</v>
      </c>
      <c r="N21" s="293">
        <v>0</v>
      </c>
      <c r="O21" s="293">
        <v>0</v>
      </c>
      <c r="P21" s="293">
        <v>0</v>
      </c>
      <c r="Q21" s="293">
        <v>0</v>
      </c>
      <c r="R21" s="293">
        <v>0</v>
      </c>
      <c r="S21" s="293">
        <v>2491</v>
      </c>
      <c r="T21" s="374">
        <v>5.81</v>
      </c>
    </row>
    <row r="22" spans="1:20" ht="12.75">
      <c r="A22" s="361" t="s">
        <v>15</v>
      </c>
      <c r="B22" s="375"/>
      <c r="C22" s="375">
        <f>SUM(C11:C21)</f>
        <v>127936</v>
      </c>
      <c r="D22" s="375"/>
      <c r="E22" s="375"/>
      <c r="F22" s="375"/>
      <c r="G22" s="375">
        <f t="shared" si="0"/>
        <v>127936</v>
      </c>
      <c r="H22" s="376">
        <v>220</v>
      </c>
      <c r="I22" s="377">
        <f t="shared" si="1"/>
        <v>2814.592</v>
      </c>
      <c r="J22" s="377">
        <f>SUM(J11:J21)</f>
        <v>2814.59</v>
      </c>
      <c r="K22" s="375">
        <v>0</v>
      </c>
      <c r="L22" s="375">
        <v>0</v>
      </c>
      <c r="M22" s="375">
        <v>0</v>
      </c>
      <c r="N22" s="375">
        <v>0</v>
      </c>
      <c r="O22" s="375">
        <v>0</v>
      </c>
      <c r="P22" s="375">
        <v>0</v>
      </c>
      <c r="Q22" s="375">
        <v>0</v>
      </c>
      <c r="R22" s="375">
        <v>0</v>
      </c>
      <c r="S22" s="375">
        <v>2491</v>
      </c>
      <c r="T22" s="377">
        <f>SUM(T11:T21)</f>
        <v>70.11</v>
      </c>
    </row>
    <row r="23" spans="1:20" ht="12.75">
      <c r="A23" s="295"/>
      <c r="B23" s="295"/>
      <c r="C23" s="295"/>
      <c r="D23" s="295"/>
      <c r="E23" s="295"/>
      <c r="F23" s="295"/>
      <c r="G23" s="295"/>
      <c r="H23" s="295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</row>
    <row r="24" spans="1:20" ht="12.75">
      <c r="A24" s="296" t="s">
        <v>7</v>
      </c>
      <c r="B24" s="297"/>
      <c r="C24" s="297"/>
      <c r="D24" s="295"/>
      <c r="E24" s="295"/>
      <c r="F24" s="295"/>
      <c r="G24" s="295"/>
      <c r="H24" s="295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</row>
    <row r="25" spans="1:20" ht="12.75">
      <c r="A25" s="298" t="s">
        <v>8</v>
      </c>
      <c r="B25" s="298"/>
      <c r="C25" s="29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1:20" ht="12.75">
      <c r="A26" s="298" t="s">
        <v>9</v>
      </c>
      <c r="B26" s="298"/>
      <c r="C26" s="29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</row>
    <row r="27" spans="1:20" ht="12.75">
      <c r="A27" s="298"/>
      <c r="B27" s="298"/>
      <c r="C27" s="29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</row>
    <row r="28" spans="1:20" ht="12.75">
      <c r="A28" s="298"/>
      <c r="B28" s="298"/>
      <c r="C28" s="29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</row>
    <row r="29" spans="1:20" ht="16.5" customHeight="1">
      <c r="A29" s="298" t="s">
        <v>11</v>
      </c>
      <c r="H29" s="298"/>
      <c r="I29" s="288"/>
      <c r="J29" s="298"/>
      <c r="K29" s="298"/>
      <c r="L29" s="298"/>
      <c r="M29" s="298"/>
      <c r="N29" s="298"/>
      <c r="O29" s="298"/>
      <c r="P29" s="298"/>
      <c r="Q29" s="298"/>
      <c r="R29" s="391"/>
      <c r="S29" s="391"/>
      <c r="T29" s="298"/>
    </row>
    <row r="30" spans="9:20" ht="12.75" customHeight="1">
      <c r="I30" s="298"/>
      <c r="J30" s="391"/>
      <c r="K30" s="391"/>
      <c r="L30" s="391"/>
      <c r="M30" s="391"/>
      <c r="N30" s="391"/>
      <c r="O30" s="560" t="s">
        <v>888</v>
      </c>
      <c r="P30" s="560"/>
      <c r="Q30" s="560"/>
      <c r="R30" s="560"/>
      <c r="S30" s="560"/>
      <c r="T30" s="560"/>
    </row>
    <row r="31" spans="9:20" ht="12.75" customHeight="1">
      <c r="I31" s="391"/>
      <c r="J31" s="391"/>
      <c r="K31" s="391"/>
      <c r="L31" s="391"/>
      <c r="M31" s="391"/>
      <c r="N31" s="391"/>
      <c r="O31" s="560" t="s">
        <v>889</v>
      </c>
      <c r="P31" s="560"/>
      <c r="Q31" s="560"/>
      <c r="R31" s="560"/>
      <c r="S31" s="560"/>
      <c r="T31" s="560"/>
    </row>
    <row r="32" spans="1:20" ht="12.75">
      <c r="A32" s="298"/>
      <c r="B32" s="298"/>
      <c r="I32" s="28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</row>
    <row r="34" spans="1:20" ht="12.75">
      <c r="A34" s="822"/>
      <c r="B34" s="822"/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  <c r="O34" s="822"/>
      <c r="P34" s="822"/>
      <c r="Q34" s="822"/>
      <c r="R34" s="822"/>
      <c r="S34" s="822"/>
      <c r="T34" s="822"/>
    </row>
  </sheetData>
  <sheetProtection/>
  <mergeCells count="18">
    <mergeCell ref="M8:R8"/>
    <mergeCell ref="S8:T8"/>
    <mergeCell ref="A4:T5"/>
    <mergeCell ref="A2:T2"/>
    <mergeCell ref="A3:T3"/>
    <mergeCell ref="G1:I1"/>
    <mergeCell ref="A6:T6"/>
    <mergeCell ref="Q1:T1"/>
    <mergeCell ref="O30:T30"/>
    <mergeCell ref="O31:T31"/>
    <mergeCell ref="A34:T34"/>
    <mergeCell ref="L7:T7"/>
    <mergeCell ref="A8:A9"/>
    <mergeCell ref="B8:B9"/>
    <mergeCell ref="C8:G8"/>
    <mergeCell ref="A7:B7"/>
    <mergeCell ref="H8:H9"/>
    <mergeCell ref="I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4"/>
  <sheetViews>
    <sheetView view="pageBreakPreview" zoomScaleNormal="70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5.57421875" style="288" customWidth="1"/>
    <col min="2" max="2" width="12.28125" style="288" customWidth="1"/>
    <col min="3" max="3" width="10.28125" style="288" customWidth="1"/>
    <col min="4" max="4" width="8.421875" style="288" customWidth="1"/>
    <col min="5" max="6" width="9.8515625" style="288" customWidth="1"/>
    <col min="7" max="7" width="10.8515625" style="288" customWidth="1"/>
    <col min="8" max="8" width="12.8515625" style="288" customWidth="1"/>
    <col min="9" max="9" width="8.7109375" style="275" customWidth="1"/>
    <col min="10" max="11" width="8.00390625" style="275" customWidth="1"/>
    <col min="12" max="14" width="8.140625" style="275" customWidth="1"/>
    <col min="15" max="15" width="8.421875" style="275" customWidth="1"/>
    <col min="16" max="18" width="8.140625" style="275" customWidth="1"/>
    <col min="19" max="19" width="10.421875" style="275" customWidth="1"/>
    <col min="20" max="20" width="12.57421875" style="275" customWidth="1"/>
    <col min="21" max="16384" width="9.140625" style="275" customWidth="1"/>
  </cols>
  <sheetData>
    <row r="1" spans="7:20" ht="12.75" customHeight="1">
      <c r="G1" s="834"/>
      <c r="H1" s="834"/>
      <c r="I1" s="834"/>
      <c r="J1" s="288"/>
      <c r="K1" s="288"/>
      <c r="L1" s="288"/>
      <c r="M1" s="288"/>
      <c r="N1" s="288"/>
      <c r="O1" s="288"/>
      <c r="P1" s="288"/>
      <c r="Q1" s="288"/>
      <c r="R1" s="288"/>
      <c r="S1" s="836" t="s">
        <v>529</v>
      </c>
      <c r="T1" s="836"/>
    </row>
    <row r="2" spans="1:20" ht="15">
      <c r="A2" s="832" t="s">
        <v>0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</row>
    <row r="3" spans="1:20" ht="17.25">
      <c r="A3" s="833" t="s">
        <v>694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</row>
    <row r="4" spans="1:20" ht="12.75" customHeight="1">
      <c r="A4" s="831" t="s">
        <v>703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</row>
    <row r="5" spans="1:20" s="276" customFormat="1" ht="7.5" customHeight="1">
      <c r="A5" s="831"/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</row>
    <row r="6" spans="1:20" ht="12.75">
      <c r="A6" s="835"/>
      <c r="B6" s="835"/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835"/>
      <c r="R6" s="835"/>
      <c r="S6" s="835"/>
      <c r="T6" s="835"/>
    </row>
    <row r="7" spans="1:20" ht="12.75">
      <c r="A7" s="827" t="s">
        <v>911</v>
      </c>
      <c r="B7" s="827"/>
      <c r="H7" s="325"/>
      <c r="I7" s="288"/>
      <c r="J7" s="288"/>
      <c r="K7" s="288"/>
      <c r="L7" s="823"/>
      <c r="M7" s="823"/>
      <c r="N7" s="823"/>
      <c r="O7" s="823"/>
      <c r="P7" s="823"/>
      <c r="Q7" s="823"/>
      <c r="R7" s="823"/>
      <c r="S7" s="823"/>
      <c r="T7" s="823"/>
    </row>
    <row r="8" spans="1:20" ht="52.5" customHeight="1">
      <c r="A8" s="775" t="s">
        <v>2</v>
      </c>
      <c r="B8" s="775" t="s">
        <v>3</v>
      </c>
      <c r="C8" s="824" t="s">
        <v>481</v>
      </c>
      <c r="D8" s="825"/>
      <c r="E8" s="825"/>
      <c r="F8" s="825"/>
      <c r="G8" s="826"/>
      <c r="H8" s="828" t="s">
        <v>80</v>
      </c>
      <c r="I8" s="824" t="s">
        <v>81</v>
      </c>
      <c r="J8" s="825"/>
      <c r="K8" s="825"/>
      <c r="L8" s="826"/>
      <c r="M8" s="775" t="s">
        <v>646</v>
      </c>
      <c r="N8" s="775"/>
      <c r="O8" s="775"/>
      <c r="P8" s="775"/>
      <c r="Q8" s="775"/>
      <c r="R8" s="775"/>
      <c r="S8" s="830" t="s">
        <v>844</v>
      </c>
      <c r="T8" s="830"/>
    </row>
    <row r="9" spans="1:20" ht="44.25" customHeight="1">
      <c r="A9" s="775"/>
      <c r="B9" s="775"/>
      <c r="C9" s="326" t="s">
        <v>5</v>
      </c>
      <c r="D9" s="326" t="s">
        <v>6</v>
      </c>
      <c r="E9" s="326" t="s">
        <v>350</v>
      </c>
      <c r="F9" s="327" t="s">
        <v>95</v>
      </c>
      <c r="G9" s="327" t="s">
        <v>220</v>
      </c>
      <c r="H9" s="829"/>
      <c r="I9" s="345" t="s">
        <v>85</v>
      </c>
      <c r="J9" s="345" t="s">
        <v>17</v>
      </c>
      <c r="K9" s="345" t="s">
        <v>38</v>
      </c>
      <c r="L9" s="345" t="s">
        <v>681</v>
      </c>
      <c r="M9" s="353" t="s">
        <v>15</v>
      </c>
      <c r="N9" s="353" t="s">
        <v>647</v>
      </c>
      <c r="O9" s="353" t="s">
        <v>648</v>
      </c>
      <c r="P9" s="353" t="s">
        <v>649</v>
      </c>
      <c r="Q9" s="353" t="s">
        <v>650</v>
      </c>
      <c r="R9" s="353" t="s">
        <v>651</v>
      </c>
      <c r="S9" s="366" t="s">
        <v>857</v>
      </c>
      <c r="T9" s="366" t="s">
        <v>855</v>
      </c>
    </row>
    <row r="10" spans="1:20" s="362" customFormat="1" ht="12.75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  <c r="Q10" s="360">
        <v>17</v>
      </c>
      <c r="R10" s="360">
        <v>18</v>
      </c>
      <c r="S10" s="360">
        <v>19</v>
      </c>
      <c r="T10" s="360">
        <v>20</v>
      </c>
    </row>
    <row r="11" spans="1:20" ht="12.75">
      <c r="A11" s="292">
        <v>1</v>
      </c>
      <c r="B11" s="293" t="s">
        <v>876</v>
      </c>
      <c r="C11" s="293">
        <v>9245</v>
      </c>
      <c r="D11" s="293"/>
      <c r="E11" s="293"/>
      <c r="F11" s="293"/>
      <c r="G11" s="293">
        <f aca="true" t="shared" si="0" ref="G11:G22">SUM(C11:F11)</f>
        <v>9245</v>
      </c>
      <c r="H11" s="328">
        <v>220</v>
      </c>
      <c r="I11" s="374">
        <f>G11*H11*0.00015</f>
        <v>305.085</v>
      </c>
      <c r="J11" s="293">
        <v>305.09</v>
      </c>
      <c r="K11" s="293">
        <v>0</v>
      </c>
      <c r="L11" s="293">
        <v>0</v>
      </c>
      <c r="M11" s="293">
        <v>0</v>
      </c>
      <c r="N11" s="293">
        <v>0</v>
      </c>
      <c r="O11" s="293">
        <v>0</v>
      </c>
      <c r="P11" s="293">
        <v>0</v>
      </c>
      <c r="Q11" s="293">
        <v>0</v>
      </c>
      <c r="R11" s="293">
        <v>0</v>
      </c>
      <c r="S11" s="293">
        <v>2491</v>
      </c>
      <c r="T11" s="374">
        <v>7.6</v>
      </c>
    </row>
    <row r="12" spans="1:20" ht="12.75">
      <c r="A12" s="292">
        <v>2</v>
      </c>
      <c r="B12" s="293" t="s">
        <v>877</v>
      </c>
      <c r="C12" s="293">
        <v>1440</v>
      </c>
      <c r="D12" s="293"/>
      <c r="E12" s="293"/>
      <c r="F12" s="293"/>
      <c r="G12" s="293">
        <f t="shared" si="0"/>
        <v>1440</v>
      </c>
      <c r="H12" s="328">
        <v>220</v>
      </c>
      <c r="I12" s="374">
        <f aca="true" t="shared" si="1" ref="I12:I22">G12*H12*0.00015</f>
        <v>47.519999999999996</v>
      </c>
      <c r="J12" s="293">
        <v>47.52</v>
      </c>
      <c r="K12" s="293">
        <v>0</v>
      </c>
      <c r="L12" s="293">
        <v>0</v>
      </c>
      <c r="M12" s="293">
        <v>0</v>
      </c>
      <c r="N12" s="293">
        <v>0</v>
      </c>
      <c r="O12" s="293">
        <v>0</v>
      </c>
      <c r="P12" s="293">
        <v>0</v>
      </c>
      <c r="Q12" s="293">
        <v>0</v>
      </c>
      <c r="R12" s="293">
        <v>0</v>
      </c>
      <c r="S12" s="293">
        <v>2491</v>
      </c>
      <c r="T12" s="374">
        <v>1.18</v>
      </c>
    </row>
    <row r="13" spans="1:20" ht="12.75">
      <c r="A13" s="292">
        <v>3</v>
      </c>
      <c r="B13" s="293" t="s">
        <v>878</v>
      </c>
      <c r="C13" s="293">
        <v>3647</v>
      </c>
      <c r="D13" s="293"/>
      <c r="E13" s="293"/>
      <c r="F13" s="293"/>
      <c r="G13" s="293">
        <f t="shared" si="0"/>
        <v>3647</v>
      </c>
      <c r="H13" s="328">
        <v>220</v>
      </c>
      <c r="I13" s="374">
        <f t="shared" si="1"/>
        <v>120.35099999999998</v>
      </c>
      <c r="J13" s="293">
        <v>120.35</v>
      </c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2491</v>
      </c>
      <c r="T13" s="374">
        <v>3</v>
      </c>
    </row>
    <row r="14" spans="1:20" ht="12.75">
      <c r="A14" s="292">
        <v>4</v>
      </c>
      <c r="B14" s="293" t="s">
        <v>879</v>
      </c>
      <c r="C14" s="293">
        <v>922</v>
      </c>
      <c r="D14" s="293"/>
      <c r="E14" s="293"/>
      <c r="F14" s="293"/>
      <c r="G14" s="293">
        <f t="shared" si="0"/>
        <v>922</v>
      </c>
      <c r="H14" s="328">
        <v>220</v>
      </c>
      <c r="I14" s="374">
        <f t="shared" si="1"/>
        <v>30.426</v>
      </c>
      <c r="J14" s="293">
        <v>30.43</v>
      </c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2491</v>
      </c>
      <c r="T14" s="374">
        <v>0.76</v>
      </c>
    </row>
    <row r="15" spans="1:20" ht="12.75">
      <c r="A15" s="292">
        <v>5</v>
      </c>
      <c r="B15" s="293" t="s">
        <v>880</v>
      </c>
      <c r="C15" s="293">
        <v>3323</v>
      </c>
      <c r="D15" s="293"/>
      <c r="E15" s="293"/>
      <c r="F15" s="293"/>
      <c r="G15" s="293">
        <f t="shared" si="0"/>
        <v>3323</v>
      </c>
      <c r="H15" s="328">
        <v>220</v>
      </c>
      <c r="I15" s="374">
        <f t="shared" si="1"/>
        <v>109.65899999999999</v>
      </c>
      <c r="J15" s="293">
        <v>109.66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2491</v>
      </c>
      <c r="T15" s="374">
        <v>2.73</v>
      </c>
    </row>
    <row r="16" spans="1:20" ht="12.75">
      <c r="A16" s="292">
        <v>6</v>
      </c>
      <c r="B16" s="293" t="s">
        <v>881</v>
      </c>
      <c r="C16" s="293">
        <v>5059</v>
      </c>
      <c r="D16" s="293"/>
      <c r="E16" s="293"/>
      <c r="F16" s="293"/>
      <c r="G16" s="293">
        <f t="shared" si="0"/>
        <v>5059</v>
      </c>
      <c r="H16" s="328">
        <v>220</v>
      </c>
      <c r="I16" s="374">
        <f t="shared" si="1"/>
        <v>166.94699999999997</v>
      </c>
      <c r="J16" s="293">
        <v>166.95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2491</v>
      </c>
      <c r="T16" s="374">
        <v>4.16</v>
      </c>
    </row>
    <row r="17" spans="1:20" ht="12.75">
      <c r="A17" s="292">
        <v>7</v>
      </c>
      <c r="B17" s="293" t="s">
        <v>882</v>
      </c>
      <c r="C17" s="293">
        <v>2464</v>
      </c>
      <c r="D17" s="293"/>
      <c r="E17" s="293"/>
      <c r="F17" s="293"/>
      <c r="G17" s="293">
        <f t="shared" si="0"/>
        <v>2464</v>
      </c>
      <c r="H17" s="328">
        <v>220</v>
      </c>
      <c r="I17" s="374">
        <f t="shared" si="1"/>
        <v>81.312</v>
      </c>
      <c r="J17" s="293">
        <v>81.31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2491</v>
      </c>
      <c r="T17" s="374">
        <v>2.03</v>
      </c>
    </row>
    <row r="18" spans="1:20" ht="12.75">
      <c r="A18" s="292">
        <v>8</v>
      </c>
      <c r="B18" s="293" t="s">
        <v>883</v>
      </c>
      <c r="C18" s="293">
        <v>3481</v>
      </c>
      <c r="D18" s="293"/>
      <c r="E18" s="293"/>
      <c r="F18" s="293"/>
      <c r="G18" s="293">
        <f t="shared" si="0"/>
        <v>3481</v>
      </c>
      <c r="H18" s="328">
        <v>220</v>
      </c>
      <c r="I18" s="374">
        <f t="shared" si="1"/>
        <v>114.87299999999999</v>
      </c>
      <c r="J18" s="293">
        <v>114.87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2491</v>
      </c>
      <c r="T18" s="374">
        <v>2.86</v>
      </c>
    </row>
    <row r="19" spans="1:20" ht="12.75">
      <c r="A19" s="292">
        <v>9</v>
      </c>
      <c r="B19" s="293" t="s">
        <v>884</v>
      </c>
      <c r="C19" s="293">
        <v>4140</v>
      </c>
      <c r="D19" s="293"/>
      <c r="E19" s="293"/>
      <c r="F19" s="293"/>
      <c r="G19" s="293">
        <f t="shared" si="0"/>
        <v>4140</v>
      </c>
      <c r="H19" s="328">
        <v>220</v>
      </c>
      <c r="I19" s="374">
        <f t="shared" si="1"/>
        <v>136.61999999999998</v>
      </c>
      <c r="J19" s="293">
        <v>136.62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2491</v>
      </c>
      <c r="T19" s="374">
        <v>3.4</v>
      </c>
    </row>
    <row r="20" spans="1:20" ht="12.75">
      <c r="A20" s="292">
        <v>10</v>
      </c>
      <c r="B20" s="293" t="s">
        <v>885</v>
      </c>
      <c r="C20" s="293">
        <v>1227</v>
      </c>
      <c r="D20" s="293"/>
      <c r="E20" s="293"/>
      <c r="F20" s="293"/>
      <c r="G20" s="293">
        <f t="shared" si="0"/>
        <v>1227</v>
      </c>
      <c r="H20" s="328">
        <v>220</v>
      </c>
      <c r="I20" s="374">
        <f t="shared" si="1"/>
        <v>40.491</v>
      </c>
      <c r="J20" s="293">
        <v>40.49</v>
      </c>
      <c r="K20" s="293">
        <v>0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293">
        <v>2491</v>
      </c>
      <c r="T20" s="374">
        <v>1.01</v>
      </c>
    </row>
    <row r="21" spans="1:20" ht="12.75">
      <c r="A21" s="292">
        <v>11</v>
      </c>
      <c r="B21" s="293" t="s">
        <v>886</v>
      </c>
      <c r="C21" s="293">
        <v>2450</v>
      </c>
      <c r="D21" s="293"/>
      <c r="E21" s="293"/>
      <c r="F21" s="293"/>
      <c r="G21" s="293">
        <f t="shared" si="0"/>
        <v>2450</v>
      </c>
      <c r="H21" s="328">
        <v>220</v>
      </c>
      <c r="I21" s="374">
        <f t="shared" si="1"/>
        <v>80.85</v>
      </c>
      <c r="J21" s="293">
        <v>80.85</v>
      </c>
      <c r="K21" s="293">
        <v>0</v>
      </c>
      <c r="L21" s="293">
        <v>0</v>
      </c>
      <c r="M21" s="293">
        <v>0</v>
      </c>
      <c r="N21" s="293">
        <v>0</v>
      </c>
      <c r="O21" s="293">
        <v>0</v>
      </c>
      <c r="P21" s="293">
        <v>0</v>
      </c>
      <c r="Q21" s="293">
        <v>0</v>
      </c>
      <c r="R21" s="293">
        <v>0</v>
      </c>
      <c r="S21" s="293">
        <v>2491</v>
      </c>
      <c r="T21" s="374">
        <v>2.01</v>
      </c>
    </row>
    <row r="22" spans="1:20" ht="12.75">
      <c r="A22" s="361" t="s">
        <v>15</v>
      </c>
      <c r="B22" s="375"/>
      <c r="C22" s="375">
        <f>SUM(C11:C21)</f>
        <v>37398</v>
      </c>
      <c r="D22" s="375"/>
      <c r="E22" s="375"/>
      <c r="F22" s="375"/>
      <c r="G22" s="375">
        <f t="shared" si="0"/>
        <v>37398</v>
      </c>
      <c r="H22" s="376">
        <v>220</v>
      </c>
      <c r="I22" s="377">
        <f t="shared" si="1"/>
        <v>1234.1339999999998</v>
      </c>
      <c r="J22" s="375">
        <f>SUM(J11:J21)</f>
        <v>1234.1399999999999</v>
      </c>
      <c r="K22" s="375">
        <v>0</v>
      </c>
      <c r="L22" s="375">
        <v>0</v>
      </c>
      <c r="M22" s="375">
        <v>0</v>
      </c>
      <c r="N22" s="375">
        <v>0</v>
      </c>
      <c r="O22" s="375">
        <v>0</v>
      </c>
      <c r="P22" s="375">
        <v>0</v>
      </c>
      <c r="Q22" s="375">
        <v>0</v>
      </c>
      <c r="R22" s="375">
        <v>0</v>
      </c>
      <c r="S22" s="375">
        <v>2491</v>
      </c>
      <c r="T22" s="377">
        <f>SUM(T11:T21)</f>
        <v>30.740000000000002</v>
      </c>
    </row>
    <row r="23" spans="1:20" ht="12.75">
      <c r="A23" s="295"/>
      <c r="B23" s="295"/>
      <c r="C23" s="295"/>
      <c r="D23" s="295"/>
      <c r="E23" s="295"/>
      <c r="F23" s="295"/>
      <c r="G23" s="295"/>
      <c r="H23" s="295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</row>
    <row r="24" spans="1:20" ht="12.75">
      <c r="A24" s="296" t="s">
        <v>7</v>
      </c>
      <c r="B24" s="297"/>
      <c r="C24" s="297"/>
      <c r="D24" s="295"/>
      <c r="E24" s="295"/>
      <c r="F24" s="295"/>
      <c r="G24" s="295"/>
      <c r="H24" s="295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</row>
    <row r="25" spans="1:20" ht="12.75">
      <c r="A25" s="298" t="s">
        <v>8</v>
      </c>
      <c r="B25" s="298"/>
      <c r="C25" s="29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1:20" ht="12.75">
      <c r="A26" s="298" t="s">
        <v>9</v>
      </c>
      <c r="B26" s="298"/>
      <c r="C26" s="29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</row>
    <row r="27" spans="1:20" ht="12.75">
      <c r="A27" s="298"/>
      <c r="B27" s="298"/>
      <c r="C27" s="29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</row>
    <row r="28" spans="1:20" ht="12.75">
      <c r="A28" s="298"/>
      <c r="B28" s="298"/>
      <c r="C28" s="29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</row>
    <row r="29" spans="1:20" ht="12.75">
      <c r="A29" s="298" t="s">
        <v>11</v>
      </c>
      <c r="H29" s="298"/>
      <c r="I29" s="28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</row>
    <row r="30" spans="9:20" ht="12.75" customHeight="1">
      <c r="I30" s="298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</row>
    <row r="31" spans="9:20" ht="12.75" customHeight="1">
      <c r="I31" s="391"/>
      <c r="J31" s="391"/>
      <c r="K31" s="391"/>
      <c r="L31" s="391"/>
      <c r="M31" s="391"/>
      <c r="N31" s="560" t="s">
        <v>888</v>
      </c>
      <c r="O31" s="560"/>
      <c r="P31" s="560"/>
      <c r="Q31" s="560"/>
      <c r="R31" s="560"/>
      <c r="S31" s="560"/>
      <c r="T31" s="391"/>
    </row>
    <row r="32" spans="1:20" ht="13.5">
      <c r="A32" s="298"/>
      <c r="B32" s="298"/>
      <c r="I32" s="288"/>
      <c r="J32" s="298"/>
      <c r="K32" s="298"/>
      <c r="L32" s="298"/>
      <c r="M32" s="298"/>
      <c r="N32" s="560" t="s">
        <v>889</v>
      </c>
      <c r="O32" s="560"/>
      <c r="P32" s="560"/>
      <c r="Q32" s="560"/>
      <c r="R32" s="560"/>
      <c r="S32" s="560"/>
      <c r="T32" s="298"/>
    </row>
    <row r="34" spans="1:20" ht="12.75">
      <c r="A34" s="822"/>
      <c r="B34" s="822"/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  <c r="O34" s="822"/>
      <c r="P34" s="822"/>
      <c r="Q34" s="822"/>
      <c r="R34" s="822"/>
      <c r="S34" s="822"/>
      <c r="T34" s="822"/>
    </row>
  </sheetData>
  <sheetProtection/>
  <mergeCells count="18">
    <mergeCell ref="S8:T8"/>
    <mergeCell ref="G1:I1"/>
    <mergeCell ref="A2:T2"/>
    <mergeCell ref="A3:T3"/>
    <mergeCell ref="A4:T5"/>
    <mergeCell ref="A6:T6"/>
    <mergeCell ref="A7:B7"/>
    <mergeCell ref="L7:T7"/>
    <mergeCell ref="N31:S31"/>
    <mergeCell ref="N32:S32"/>
    <mergeCell ref="A34:T34"/>
    <mergeCell ref="S1:T1"/>
    <mergeCell ref="A8:A9"/>
    <mergeCell ref="B8:B9"/>
    <mergeCell ref="C8:G8"/>
    <mergeCell ref="H8:H9"/>
    <mergeCell ref="I8:L8"/>
    <mergeCell ref="M8:R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4"/>
  <sheetViews>
    <sheetView view="pageBreakPreview" zoomScaleNormal="70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5.57421875" style="288" customWidth="1"/>
    <col min="2" max="2" width="8.8515625" style="288" customWidth="1"/>
    <col min="3" max="3" width="10.28125" style="288" customWidth="1"/>
    <col min="4" max="4" width="12.8515625" style="288" customWidth="1"/>
    <col min="5" max="5" width="8.7109375" style="275" customWidth="1"/>
    <col min="6" max="7" width="8.00390625" style="275" customWidth="1"/>
    <col min="8" max="10" width="8.140625" style="275" customWidth="1"/>
    <col min="11" max="11" width="8.421875" style="275" customWidth="1"/>
    <col min="12" max="12" width="8.140625" style="275" customWidth="1"/>
    <col min="13" max="13" width="8.8515625" style="275" customWidth="1"/>
    <col min="14" max="14" width="8.140625" style="275" customWidth="1"/>
    <col min="15" max="15" width="9.140625" style="288" customWidth="1"/>
    <col min="16" max="16" width="12.421875" style="288" customWidth="1"/>
    <col min="17" max="16384" width="9.140625" style="275" customWidth="1"/>
  </cols>
  <sheetData>
    <row r="1" spans="4:14" ht="12.75" customHeight="1">
      <c r="D1" s="834"/>
      <c r="E1" s="834"/>
      <c r="F1" s="288"/>
      <c r="G1" s="288"/>
      <c r="H1" s="288"/>
      <c r="I1" s="288"/>
      <c r="J1" s="288"/>
      <c r="K1" s="288"/>
      <c r="L1" s="288"/>
      <c r="M1" s="836" t="s">
        <v>530</v>
      </c>
      <c r="N1" s="836"/>
    </row>
    <row r="2" spans="1:14" ht="15">
      <c r="A2" s="832" t="s">
        <v>0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</row>
    <row r="3" spans="1:14" ht="17.25">
      <c r="A3" s="833" t="s">
        <v>694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</row>
    <row r="4" spans="1:14" ht="12.75" customHeight="1">
      <c r="A4" s="831" t="s">
        <v>704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</row>
    <row r="5" spans="1:16" s="276" customFormat="1" ht="7.5" customHeight="1">
      <c r="A5" s="831"/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355"/>
      <c r="P5" s="355"/>
    </row>
    <row r="6" spans="1:14" ht="12.75">
      <c r="A6" s="835"/>
      <c r="B6" s="835"/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</row>
    <row r="7" spans="1:14" ht="12.75">
      <c r="A7" s="558" t="s">
        <v>911</v>
      </c>
      <c r="B7" s="558"/>
      <c r="D7" s="325"/>
      <c r="E7" s="288"/>
      <c r="F7" s="288"/>
      <c r="G7" s="288"/>
      <c r="H7" s="823"/>
      <c r="I7" s="823"/>
      <c r="J7" s="823"/>
      <c r="K7" s="823"/>
      <c r="L7" s="823"/>
      <c r="M7" s="823"/>
      <c r="N7" s="823"/>
    </row>
    <row r="8" spans="1:16" ht="39" customHeight="1">
      <c r="A8" s="775" t="s">
        <v>2</v>
      </c>
      <c r="B8" s="775" t="s">
        <v>3</v>
      </c>
      <c r="C8" s="837" t="s">
        <v>481</v>
      </c>
      <c r="D8" s="828" t="s">
        <v>80</v>
      </c>
      <c r="E8" s="824" t="s">
        <v>81</v>
      </c>
      <c r="F8" s="825"/>
      <c r="G8" s="825"/>
      <c r="H8" s="826"/>
      <c r="I8" s="775" t="s">
        <v>646</v>
      </c>
      <c r="J8" s="775"/>
      <c r="K8" s="775"/>
      <c r="L8" s="775"/>
      <c r="M8" s="775"/>
      <c r="N8" s="775"/>
      <c r="O8" s="830" t="s">
        <v>844</v>
      </c>
      <c r="P8" s="830"/>
    </row>
    <row r="9" spans="1:16" ht="44.25" customHeight="1">
      <c r="A9" s="775"/>
      <c r="B9" s="775"/>
      <c r="C9" s="838"/>
      <c r="D9" s="829"/>
      <c r="E9" s="345" t="s">
        <v>85</v>
      </c>
      <c r="F9" s="345" t="s">
        <v>17</v>
      </c>
      <c r="G9" s="345" t="s">
        <v>38</v>
      </c>
      <c r="H9" s="345" t="s">
        <v>681</v>
      </c>
      <c r="I9" s="353" t="s">
        <v>15</v>
      </c>
      <c r="J9" s="353" t="s">
        <v>647</v>
      </c>
      <c r="K9" s="353" t="s">
        <v>648</v>
      </c>
      <c r="L9" s="353" t="s">
        <v>649</v>
      </c>
      <c r="M9" s="353" t="s">
        <v>650</v>
      </c>
      <c r="N9" s="353" t="s">
        <v>651</v>
      </c>
      <c r="O9" s="366" t="s">
        <v>857</v>
      </c>
      <c r="P9" s="366" t="s">
        <v>855</v>
      </c>
    </row>
    <row r="10" spans="1:16" s="362" customFormat="1" ht="12.75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</row>
    <row r="11" spans="1:16" ht="12.75">
      <c r="A11" s="292">
        <v>1</v>
      </c>
      <c r="B11" s="293" t="s">
        <v>876</v>
      </c>
      <c r="C11" s="293">
        <v>2200</v>
      </c>
      <c r="D11" s="328">
        <v>312</v>
      </c>
      <c r="E11" s="293">
        <f>C11*D11*0.00015</f>
        <v>102.96</v>
      </c>
      <c r="F11" s="293">
        <v>102.96</v>
      </c>
      <c r="G11" s="293">
        <v>0</v>
      </c>
      <c r="H11" s="293">
        <v>0</v>
      </c>
      <c r="I11" s="293">
        <v>0</v>
      </c>
      <c r="J11" s="293">
        <v>0</v>
      </c>
      <c r="K11" s="293">
        <v>0</v>
      </c>
      <c r="L11" s="293">
        <v>0</v>
      </c>
      <c r="M11" s="293">
        <v>0</v>
      </c>
      <c r="N11" s="293">
        <v>0</v>
      </c>
      <c r="O11" s="293">
        <v>2491</v>
      </c>
      <c r="P11" s="293">
        <v>2.56</v>
      </c>
    </row>
    <row r="12" spans="1:16" ht="12.75">
      <c r="A12" s="361" t="s">
        <v>15</v>
      </c>
      <c r="B12" s="375"/>
      <c r="C12" s="375">
        <f aca="true" t="shared" si="0" ref="C12:P12">SUM(C11)</f>
        <v>2200</v>
      </c>
      <c r="D12" s="376">
        <f t="shared" si="0"/>
        <v>312</v>
      </c>
      <c r="E12" s="375">
        <f t="shared" si="0"/>
        <v>102.96</v>
      </c>
      <c r="F12" s="375">
        <f t="shared" si="0"/>
        <v>102.96</v>
      </c>
      <c r="G12" s="375">
        <f t="shared" si="0"/>
        <v>0</v>
      </c>
      <c r="H12" s="375">
        <f t="shared" si="0"/>
        <v>0</v>
      </c>
      <c r="I12" s="375">
        <f t="shared" si="0"/>
        <v>0</v>
      </c>
      <c r="J12" s="375">
        <f t="shared" si="0"/>
        <v>0</v>
      </c>
      <c r="K12" s="375">
        <f t="shared" si="0"/>
        <v>0</v>
      </c>
      <c r="L12" s="375">
        <f t="shared" si="0"/>
        <v>0</v>
      </c>
      <c r="M12" s="375">
        <f t="shared" si="0"/>
        <v>0</v>
      </c>
      <c r="N12" s="375">
        <f t="shared" si="0"/>
        <v>0</v>
      </c>
      <c r="O12" s="375">
        <f t="shared" si="0"/>
        <v>2491</v>
      </c>
      <c r="P12" s="375">
        <f t="shared" si="0"/>
        <v>2.56</v>
      </c>
    </row>
    <row r="13" spans="1:14" ht="12.75">
      <c r="A13" s="295"/>
      <c r="B13" s="295"/>
      <c r="C13" s="295"/>
      <c r="D13" s="295"/>
      <c r="E13" s="288"/>
      <c r="F13" s="288"/>
      <c r="G13" s="288"/>
      <c r="H13" s="288"/>
      <c r="I13" s="288"/>
      <c r="J13" s="288"/>
      <c r="K13" s="288"/>
      <c r="L13" s="288"/>
      <c r="M13" s="288"/>
      <c r="N13" s="288"/>
    </row>
    <row r="14" spans="1:14" ht="12.75">
      <c r="A14" s="296"/>
      <c r="B14" s="297"/>
      <c r="C14" s="297"/>
      <c r="D14" s="295"/>
      <c r="E14" s="288"/>
      <c r="F14" s="288"/>
      <c r="G14" s="288"/>
      <c r="H14" s="288"/>
      <c r="I14" s="288"/>
      <c r="J14" s="288"/>
      <c r="K14" s="288"/>
      <c r="L14" s="288"/>
      <c r="M14" s="288"/>
      <c r="N14" s="288"/>
    </row>
    <row r="15" spans="1:14" ht="12.75">
      <c r="A15" s="298"/>
      <c r="B15" s="298"/>
      <c r="C15" s="298"/>
      <c r="E15" s="288"/>
      <c r="F15" s="288"/>
      <c r="G15" s="288"/>
      <c r="H15" s="288"/>
      <c r="I15" s="288"/>
      <c r="J15" s="288"/>
      <c r="K15" s="288"/>
      <c r="L15" s="288"/>
      <c r="M15" s="288"/>
      <c r="N15" s="288"/>
    </row>
    <row r="16" spans="1:14" ht="12.75">
      <c r="A16" s="298"/>
      <c r="B16" s="298"/>
      <c r="C16" s="298"/>
      <c r="E16" s="288"/>
      <c r="F16" s="288"/>
      <c r="G16" s="288"/>
      <c r="H16" s="288"/>
      <c r="I16" s="288"/>
      <c r="J16" s="288"/>
      <c r="K16" s="288"/>
      <c r="L16" s="288"/>
      <c r="M16" s="288"/>
      <c r="N16" s="288"/>
    </row>
    <row r="17" spans="1:14" ht="12.75">
      <c r="A17" s="298"/>
      <c r="B17" s="298"/>
      <c r="C17" s="298"/>
      <c r="E17" s="288"/>
      <c r="F17" s="288"/>
      <c r="G17" s="288"/>
      <c r="H17" s="288"/>
      <c r="I17" s="288"/>
      <c r="J17" s="288"/>
      <c r="K17" s="288"/>
      <c r="L17" s="288"/>
      <c r="M17" s="288"/>
      <c r="N17" s="288"/>
    </row>
    <row r="18" spans="1:14" ht="12.75">
      <c r="A18" s="298"/>
      <c r="B18" s="298"/>
      <c r="C18" s="298"/>
      <c r="E18" s="288"/>
      <c r="F18" s="288"/>
      <c r="G18" s="288"/>
      <c r="H18" s="288"/>
      <c r="I18" s="288"/>
      <c r="J18" s="288"/>
      <c r="K18" s="288"/>
      <c r="L18" s="288"/>
      <c r="M18" s="288"/>
      <c r="N18" s="288"/>
    </row>
    <row r="19" spans="1:14" ht="12.75">
      <c r="A19" s="298" t="s">
        <v>11</v>
      </c>
      <c r="D19" s="298"/>
      <c r="E19" s="288"/>
      <c r="F19" s="298"/>
      <c r="G19" s="298"/>
      <c r="H19" s="298"/>
      <c r="I19" s="298"/>
      <c r="J19" s="298"/>
      <c r="K19" s="298"/>
      <c r="L19" s="298"/>
      <c r="M19" s="298"/>
      <c r="N19" s="298"/>
    </row>
    <row r="20" spans="5:14" ht="12.75" customHeight="1">
      <c r="E20" s="298"/>
      <c r="F20" s="391"/>
      <c r="G20" s="391"/>
      <c r="H20" s="391"/>
      <c r="I20" s="391"/>
      <c r="J20" s="391"/>
      <c r="K20" s="391"/>
      <c r="L20" s="391"/>
      <c r="M20" s="391"/>
      <c r="N20" s="391"/>
    </row>
    <row r="21" spans="5:16" ht="12.75" customHeight="1">
      <c r="E21" s="391"/>
      <c r="F21" s="391"/>
      <c r="G21" s="391"/>
      <c r="H21" s="391"/>
      <c r="I21" s="391"/>
      <c r="J21" s="391"/>
      <c r="K21" s="560" t="s">
        <v>888</v>
      </c>
      <c r="L21" s="560"/>
      <c r="M21" s="560"/>
      <c r="N21" s="560"/>
      <c r="O21" s="560"/>
      <c r="P21" s="560"/>
    </row>
    <row r="22" spans="1:16" ht="13.5">
      <c r="A22" s="298"/>
      <c r="B22" s="298"/>
      <c r="E22" s="288"/>
      <c r="F22" s="298"/>
      <c r="G22" s="298"/>
      <c r="H22" s="298"/>
      <c r="I22" s="298"/>
      <c r="J22" s="298"/>
      <c r="K22" s="560" t="s">
        <v>889</v>
      </c>
      <c r="L22" s="560"/>
      <c r="M22" s="560"/>
      <c r="N22" s="560"/>
      <c r="O22" s="560"/>
      <c r="P22" s="560"/>
    </row>
    <row r="24" spans="1:14" ht="12.75">
      <c r="A24" s="822"/>
      <c r="B24" s="822"/>
      <c r="C24" s="822"/>
      <c r="D24" s="822"/>
      <c r="E24" s="822"/>
      <c r="F24" s="822"/>
      <c r="G24" s="822"/>
      <c r="H24" s="822"/>
      <c r="I24" s="822"/>
      <c r="J24" s="822"/>
      <c r="K24" s="822"/>
      <c r="L24" s="822"/>
      <c r="M24" s="822"/>
      <c r="N24" s="822"/>
    </row>
  </sheetData>
  <sheetProtection/>
  <mergeCells count="17">
    <mergeCell ref="I8:N8"/>
    <mergeCell ref="A6:N6"/>
    <mergeCell ref="D1:E1"/>
    <mergeCell ref="M1:N1"/>
    <mergeCell ref="A2:N2"/>
    <mergeCell ref="A3:N3"/>
    <mergeCell ref="A4:N5"/>
    <mergeCell ref="K21:P21"/>
    <mergeCell ref="K22:P22"/>
    <mergeCell ref="A24:N24"/>
    <mergeCell ref="C8:C9"/>
    <mergeCell ref="H7:N7"/>
    <mergeCell ref="A8:A9"/>
    <mergeCell ref="B8:B9"/>
    <mergeCell ref="D8:D9"/>
    <mergeCell ref="E8:H8"/>
    <mergeCell ref="O8:P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9"/>
  <sheetViews>
    <sheetView view="pageBreakPreview" zoomScale="80" zoomScaleNormal="70" zoomScaleSheetLayoutView="80" zoomScalePageLayoutView="0" workbookViewId="0" topLeftCell="A1">
      <selection activeCell="H33" sqref="H33"/>
    </sheetView>
  </sheetViews>
  <sheetFormatPr defaultColWidth="9.140625" defaultRowHeight="12.75"/>
  <cols>
    <col min="1" max="1" width="7.28125" style="204" customWidth="1"/>
    <col min="2" max="2" width="26.00390625" style="204" customWidth="1"/>
    <col min="3" max="5" width="8.28125" style="204" customWidth="1"/>
    <col min="6" max="6" width="16.00390625" style="204" customWidth="1"/>
    <col min="7" max="10" width="10.7109375" style="204" customWidth="1"/>
    <col min="11" max="13" width="9.140625" style="204" customWidth="1"/>
    <col min="14" max="14" width="11.28125" style="204" bestFit="1" customWidth="1"/>
    <col min="15" max="17" width="9.140625" style="204" customWidth="1"/>
    <col min="18" max="18" width="11.28125" style="204" bestFit="1" customWidth="1"/>
    <col min="19" max="21" width="8.8515625" style="204" customWidth="1"/>
    <col min="22" max="22" width="11.28125" style="204" bestFit="1" customWidth="1"/>
    <col min="23" max="16384" width="9.140625" style="204" customWidth="1"/>
  </cols>
  <sheetData>
    <row r="1" ht="15">
      <c r="V1" s="205" t="s">
        <v>535</v>
      </c>
    </row>
    <row r="2" spans="7:18" ht="15">
      <c r="G2" s="135" t="s">
        <v>0</v>
      </c>
      <c r="H2" s="135"/>
      <c r="I2" s="135"/>
      <c r="O2" s="90"/>
      <c r="P2" s="90"/>
      <c r="Q2" s="90"/>
      <c r="R2" s="90"/>
    </row>
    <row r="3" spans="3:24" ht="21">
      <c r="C3" s="647" t="s">
        <v>694</v>
      </c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3:22" ht="17.25"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5">
      <c r="B5" s="648" t="s">
        <v>836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91"/>
      <c r="U5" s="649" t="s">
        <v>242</v>
      </c>
      <c r="V5" s="650"/>
    </row>
    <row r="6" spans="11:18" ht="15">
      <c r="K6" s="90"/>
      <c r="L6" s="90"/>
      <c r="M6" s="90"/>
      <c r="N6" s="90"/>
      <c r="O6" s="90"/>
      <c r="P6" s="90"/>
      <c r="Q6" s="90"/>
      <c r="R6" s="90"/>
    </row>
    <row r="7" spans="1:22" ht="12.75">
      <c r="A7" s="651" t="s">
        <v>911</v>
      </c>
      <c r="B7" s="651"/>
      <c r="O7" s="652" t="s">
        <v>770</v>
      </c>
      <c r="P7" s="652"/>
      <c r="Q7" s="652"/>
      <c r="R7" s="652"/>
      <c r="S7" s="652"/>
      <c r="T7" s="652"/>
      <c r="U7" s="652"/>
      <c r="V7" s="652"/>
    </row>
    <row r="8" spans="1:22" ht="35.25" customHeight="1">
      <c r="A8" s="627" t="s">
        <v>2</v>
      </c>
      <c r="B8" s="627" t="s">
        <v>140</v>
      </c>
      <c r="C8" s="646" t="s">
        <v>141</v>
      </c>
      <c r="D8" s="646"/>
      <c r="E8" s="646"/>
      <c r="F8" s="646" t="s">
        <v>142</v>
      </c>
      <c r="G8" s="627" t="s">
        <v>171</v>
      </c>
      <c r="H8" s="627"/>
      <c r="I8" s="627"/>
      <c r="J8" s="627"/>
      <c r="K8" s="627"/>
      <c r="L8" s="627"/>
      <c r="M8" s="627"/>
      <c r="N8" s="627"/>
      <c r="O8" s="627" t="s">
        <v>172</v>
      </c>
      <c r="P8" s="627"/>
      <c r="Q8" s="627"/>
      <c r="R8" s="627"/>
      <c r="S8" s="627"/>
      <c r="T8" s="627"/>
      <c r="U8" s="627"/>
      <c r="V8" s="627"/>
    </row>
    <row r="9" spans="1:22" ht="13.5">
      <c r="A9" s="627"/>
      <c r="B9" s="627"/>
      <c r="C9" s="646" t="s">
        <v>243</v>
      </c>
      <c r="D9" s="646" t="s">
        <v>39</v>
      </c>
      <c r="E9" s="646" t="s">
        <v>40</v>
      </c>
      <c r="F9" s="646"/>
      <c r="G9" s="627" t="s">
        <v>173</v>
      </c>
      <c r="H9" s="627"/>
      <c r="I9" s="627"/>
      <c r="J9" s="627"/>
      <c r="K9" s="627" t="s">
        <v>157</v>
      </c>
      <c r="L9" s="627"/>
      <c r="M9" s="627"/>
      <c r="N9" s="627"/>
      <c r="O9" s="627" t="s">
        <v>143</v>
      </c>
      <c r="P9" s="627"/>
      <c r="Q9" s="627"/>
      <c r="R9" s="627"/>
      <c r="S9" s="627" t="s">
        <v>156</v>
      </c>
      <c r="T9" s="627"/>
      <c r="U9" s="627"/>
      <c r="V9" s="627"/>
    </row>
    <row r="10" spans="1:22" ht="12.75">
      <c r="A10" s="627"/>
      <c r="B10" s="627"/>
      <c r="C10" s="646"/>
      <c r="D10" s="646"/>
      <c r="E10" s="646"/>
      <c r="F10" s="646"/>
      <c r="G10" s="628" t="s">
        <v>144</v>
      </c>
      <c r="H10" s="629"/>
      <c r="I10" s="630"/>
      <c r="J10" s="634" t="s">
        <v>145</v>
      </c>
      <c r="K10" s="637" t="s">
        <v>144</v>
      </c>
      <c r="L10" s="638"/>
      <c r="M10" s="639"/>
      <c r="N10" s="634" t="s">
        <v>145</v>
      </c>
      <c r="O10" s="637" t="s">
        <v>144</v>
      </c>
      <c r="P10" s="638"/>
      <c r="Q10" s="639"/>
      <c r="R10" s="634" t="s">
        <v>145</v>
      </c>
      <c r="S10" s="637" t="s">
        <v>144</v>
      </c>
      <c r="T10" s="638"/>
      <c r="U10" s="639"/>
      <c r="V10" s="634" t="s">
        <v>145</v>
      </c>
    </row>
    <row r="11" spans="1:22" ht="15" customHeight="1">
      <c r="A11" s="627"/>
      <c r="B11" s="627"/>
      <c r="C11" s="646"/>
      <c r="D11" s="646"/>
      <c r="E11" s="646"/>
      <c r="F11" s="646"/>
      <c r="G11" s="631"/>
      <c r="H11" s="632"/>
      <c r="I11" s="633"/>
      <c r="J11" s="635"/>
      <c r="K11" s="640"/>
      <c r="L11" s="641"/>
      <c r="M11" s="642"/>
      <c r="N11" s="635"/>
      <c r="O11" s="640"/>
      <c r="P11" s="641"/>
      <c r="Q11" s="642"/>
      <c r="R11" s="635"/>
      <c r="S11" s="640"/>
      <c r="T11" s="641"/>
      <c r="U11" s="642"/>
      <c r="V11" s="635"/>
    </row>
    <row r="12" spans="1:22" ht="13.5">
      <c r="A12" s="627"/>
      <c r="B12" s="627"/>
      <c r="C12" s="646"/>
      <c r="D12" s="646"/>
      <c r="E12" s="646"/>
      <c r="F12" s="646"/>
      <c r="G12" s="208" t="s">
        <v>243</v>
      </c>
      <c r="H12" s="208" t="s">
        <v>39</v>
      </c>
      <c r="I12" s="209" t="s">
        <v>40</v>
      </c>
      <c r="J12" s="636"/>
      <c r="K12" s="207" t="s">
        <v>243</v>
      </c>
      <c r="L12" s="207" t="s">
        <v>39</v>
      </c>
      <c r="M12" s="207" t="s">
        <v>40</v>
      </c>
      <c r="N12" s="636"/>
      <c r="O12" s="207" t="s">
        <v>243</v>
      </c>
      <c r="P12" s="207" t="s">
        <v>39</v>
      </c>
      <c r="Q12" s="207" t="s">
        <v>40</v>
      </c>
      <c r="R12" s="636"/>
      <c r="S12" s="207" t="s">
        <v>243</v>
      </c>
      <c r="T12" s="207" t="s">
        <v>39</v>
      </c>
      <c r="U12" s="207" t="s">
        <v>40</v>
      </c>
      <c r="V12" s="636"/>
    </row>
    <row r="13" spans="1:22" ht="13.5">
      <c r="A13" s="207">
        <v>1</v>
      </c>
      <c r="B13" s="207">
        <v>2</v>
      </c>
      <c r="C13" s="207">
        <v>3</v>
      </c>
      <c r="D13" s="207">
        <v>4</v>
      </c>
      <c r="E13" s="207">
        <v>5</v>
      </c>
      <c r="F13" s="207">
        <v>6</v>
      </c>
      <c r="G13" s="207">
        <v>7</v>
      </c>
      <c r="H13" s="207">
        <v>8</v>
      </c>
      <c r="I13" s="207">
        <v>9</v>
      </c>
      <c r="J13" s="207">
        <v>10</v>
      </c>
      <c r="K13" s="207">
        <v>11</v>
      </c>
      <c r="L13" s="207">
        <v>12</v>
      </c>
      <c r="M13" s="207">
        <v>13</v>
      </c>
      <c r="N13" s="207">
        <v>14</v>
      </c>
      <c r="O13" s="207">
        <v>15</v>
      </c>
      <c r="P13" s="207">
        <v>16</v>
      </c>
      <c r="Q13" s="207">
        <v>17</v>
      </c>
      <c r="R13" s="207">
        <v>18</v>
      </c>
      <c r="S13" s="207">
        <v>19</v>
      </c>
      <c r="T13" s="207">
        <v>20</v>
      </c>
      <c r="U13" s="207">
        <v>21</v>
      </c>
      <c r="V13" s="207">
        <v>22</v>
      </c>
    </row>
    <row r="14" spans="1:22" ht="15">
      <c r="A14" s="643" t="s">
        <v>203</v>
      </c>
      <c r="B14" s="644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</row>
    <row r="15" spans="1:22" ht="13.5">
      <c r="A15" s="207">
        <v>1</v>
      </c>
      <c r="B15" s="210" t="s">
        <v>202</v>
      </c>
      <c r="C15" s="542">
        <v>45.96</v>
      </c>
      <c r="D15" s="542">
        <v>3.44</v>
      </c>
      <c r="E15" s="542">
        <v>449.64</v>
      </c>
      <c r="F15" s="544">
        <v>43217</v>
      </c>
      <c r="G15" s="542">
        <v>45.96</v>
      </c>
      <c r="H15" s="542">
        <v>3.44</v>
      </c>
      <c r="I15" s="542">
        <v>449.64</v>
      </c>
      <c r="J15" s="546">
        <v>43268</v>
      </c>
      <c r="K15" s="542">
        <v>45.96</v>
      </c>
      <c r="L15" s="542">
        <v>3.44</v>
      </c>
      <c r="M15" s="542">
        <v>449.64</v>
      </c>
      <c r="N15" s="545">
        <v>43272</v>
      </c>
      <c r="O15" s="542">
        <v>45.96</v>
      </c>
      <c r="P15" s="542">
        <v>3.44</v>
      </c>
      <c r="Q15" s="542">
        <v>449.64</v>
      </c>
      <c r="R15" s="545">
        <v>43272</v>
      </c>
      <c r="S15" s="542">
        <v>45.96</v>
      </c>
      <c r="T15" s="542">
        <v>3.44</v>
      </c>
      <c r="U15" s="542">
        <v>449.64</v>
      </c>
      <c r="V15" s="545">
        <v>43272</v>
      </c>
    </row>
    <row r="16" spans="1:22" ht="13.5">
      <c r="A16" s="207">
        <v>2</v>
      </c>
      <c r="B16" s="210" t="s">
        <v>146</v>
      </c>
      <c r="C16" s="542">
        <v>75.45</v>
      </c>
      <c r="D16" s="542">
        <v>5.65</v>
      </c>
      <c r="E16" s="542">
        <v>738.12</v>
      </c>
      <c r="F16" s="544">
        <v>43340</v>
      </c>
      <c r="G16" s="542">
        <v>75.45</v>
      </c>
      <c r="H16" s="542">
        <v>5.65</v>
      </c>
      <c r="I16" s="542">
        <v>738.12</v>
      </c>
      <c r="J16" s="546">
        <v>43402</v>
      </c>
      <c r="K16" s="542">
        <v>75.45</v>
      </c>
      <c r="L16" s="542">
        <v>5.65</v>
      </c>
      <c r="M16" s="542">
        <v>738.12</v>
      </c>
      <c r="N16" s="545">
        <v>43402</v>
      </c>
      <c r="O16" s="542">
        <v>75.45</v>
      </c>
      <c r="P16" s="542">
        <v>5.65</v>
      </c>
      <c r="Q16" s="542">
        <v>738.12</v>
      </c>
      <c r="R16" s="545">
        <v>43406</v>
      </c>
      <c r="S16" s="542">
        <v>75.45</v>
      </c>
      <c r="T16" s="542">
        <v>5.65</v>
      </c>
      <c r="U16" s="542">
        <v>738.12</v>
      </c>
      <c r="V16" s="545">
        <v>43406</v>
      </c>
    </row>
    <row r="17" spans="1:22" ht="13.5">
      <c r="A17" s="207">
        <v>3</v>
      </c>
      <c r="B17" s="210" t="s">
        <v>147</v>
      </c>
      <c r="C17" s="542">
        <v>1037.12</v>
      </c>
      <c r="D17" s="542">
        <v>21.9</v>
      </c>
      <c r="E17" s="543">
        <v>0</v>
      </c>
      <c r="F17" s="544">
        <v>43486</v>
      </c>
      <c r="G17" s="542">
        <v>1037.12</v>
      </c>
      <c r="H17" s="542">
        <v>21.9</v>
      </c>
      <c r="I17" s="543">
        <v>0</v>
      </c>
      <c r="J17" s="546">
        <v>43516</v>
      </c>
      <c r="K17" s="542">
        <v>1037.12</v>
      </c>
      <c r="L17" s="542">
        <v>21.9</v>
      </c>
      <c r="M17" s="543">
        <v>0</v>
      </c>
      <c r="N17" s="546">
        <v>43521</v>
      </c>
      <c r="O17" s="542">
        <v>1037.12</v>
      </c>
      <c r="P17" s="542">
        <v>21.9</v>
      </c>
      <c r="Q17" s="543">
        <v>0</v>
      </c>
      <c r="R17" s="547">
        <v>43521</v>
      </c>
      <c r="S17" s="542">
        <v>1037.12</v>
      </c>
      <c r="T17" s="542">
        <v>21.9</v>
      </c>
      <c r="U17" s="543">
        <v>0</v>
      </c>
      <c r="V17" s="547">
        <v>43521</v>
      </c>
    </row>
    <row r="18" spans="1:22" ht="15">
      <c r="A18" s="643" t="s">
        <v>204</v>
      </c>
      <c r="B18" s="644"/>
      <c r="C18" s="211"/>
      <c r="D18" s="211"/>
      <c r="E18" s="211"/>
      <c r="F18" s="211"/>
      <c r="G18" s="211"/>
      <c r="H18" s="211"/>
      <c r="I18" s="211"/>
      <c r="J18" s="548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</row>
    <row r="19" spans="1:22" ht="13.5">
      <c r="A19" s="207">
        <v>4</v>
      </c>
      <c r="B19" s="210" t="s">
        <v>193</v>
      </c>
      <c r="C19" s="211"/>
      <c r="D19" s="211"/>
      <c r="E19" s="211"/>
      <c r="F19" s="211"/>
      <c r="G19" s="211"/>
      <c r="H19" s="211"/>
      <c r="I19" s="211"/>
      <c r="J19" s="548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</row>
    <row r="20" spans="1:22" ht="13.5">
      <c r="A20" s="207">
        <v>5</v>
      </c>
      <c r="B20" s="210" t="s">
        <v>125</v>
      </c>
      <c r="C20" s="543">
        <v>0</v>
      </c>
      <c r="D20" s="543">
        <v>0</v>
      </c>
      <c r="E20" s="543">
        <v>27.05</v>
      </c>
      <c r="F20" s="544">
        <v>43251</v>
      </c>
      <c r="G20" s="543">
        <v>0</v>
      </c>
      <c r="H20" s="543">
        <v>0</v>
      </c>
      <c r="I20" s="543">
        <v>27.05</v>
      </c>
      <c r="J20" s="546">
        <v>43498</v>
      </c>
      <c r="K20" s="543">
        <v>0</v>
      </c>
      <c r="L20" s="543">
        <v>0</v>
      </c>
      <c r="M20" s="543">
        <v>27.05</v>
      </c>
      <c r="N20" s="545">
        <v>43504</v>
      </c>
      <c r="O20" s="543">
        <v>0</v>
      </c>
      <c r="P20" s="543">
        <v>0</v>
      </c>
      <c r="Q20" s="543">
        <v>27.05</v>
      </c>
      <c r="R20" s="545">
        <v>43504</v>
      </c>
      <c r="S20" s="543">
        <v>0</v>
      </c>
      <c r="T20" s="543">
        <v>0</v>
      </c>
      <c r="U20" s="543">
        <v>27.05</v>
      </c>
      <c r="V20" s="545">
        <v>43504</v>
      </c>
    </row>
    <row r="23" spans="1:22" ht="13.5">
      <c r="A23" s="645" t="s">
        <v>158</v>
      </c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</row>
    <row r="24" spans="1:22" ht="13.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</row>
    <row r="25" spans="1:18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22" ht="15" customHeight="1">
      <c r="A26" s="102" t="s">
        <v>11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44"/>
      <c r="O26" s="144"/>
      <c r="P26" s="144"/>
      <c r="Q26" s="144"/>
      <c r="R26" s="144"/>
      <c r="S26" s="144"/>
      <c r="T26" s="144"/>
      <c r="U26" s="144"/>
      <c r="V26" s="144"/>
    </row>
    <row r="27" spans="1:22" ht="1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</row>
    <row r="28" spans="1:22" ht="1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609" t="s">
        <v>888</v>
      </c>
      <c r="Q28" s="609"/>
      <c r="R28" s="609"/>
      <c r="S28" s="609"/>
      <c r="T28" s="609"/>
      <c r="U28" s="144"/>
      <c r="V28" s="144"/>
    </row>
    <row r="29" spans="1:24" ht="1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P29" s="609" t="s">
        <v>889</v>
      </c>
      <c r="Q29" s="609"/>
      <c r="R29" s="609"/>
      <c r="S29" s="609"/>
      <c r="T29" s="609"/>
      <c r="V29" s="541"/>
      <c r="W29" s="541"/>
      <c r="X29" s="541"/>
    </row>
  </sheetData>
  <sheetProtection/>
  <mergeCells count="31">
    <mergeCell ref="A8:A12"/>
    <mergeCell ref="B8:B12"/>
    <mergeCell ref="C8:E8"/>
    <mergeCell ref="F8:F12"/>
    <mergeCell ref="V10:V12"/>
    <mergeCell ref="C3:N3"/>
    <mergeCell ref="B5:S5"/>
    <mergeCell ref="K9:N9"/>
    <mergeCell ref="O9:R9"/>
    <mergeCell ref="S9:V9"/>
    <mergeCell ref="O10:Q11"/>
    <mergeCell ref="U5:V5"/>
    <mergeCell ref="A7:B7"/>
    <mergeCell ref="O7:V7"/>
    <mergeCell ref="O8:V8"/>
    <mergeCell ref="A14:B14"/>
    <mergeCell ref="A18:B18"/>
    <mergeCell ref="A23:V23"/>
    <mergeCell ref="P28:T28"/>
    <mergeCell ref="P29:T29"/>
    <mergeCell ref="S10:U11"/>
    <mergeCell ref="C9:C12"/>
    <mergeCell ref="D9:D12"/>
    <mergeCell ref="E9:E12"/>
    <mergeCell ref="G9:J9"/>
    <mergeCell ref="G8:N8"/>
    <mergeCell ref="G10:I11"/>
    <mergeCell ref="J10:J12"/>
    <mergeCell ref="K10:M11"/>
    <mergeCell ref="N10:N12"/>
    <mergeCell ref="R10:R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7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4"/>
  <sheetViews>
    <sheetView view="pageBreakPreview" zoomScaleNormal="70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5.57421875" style="288" customWidth="1"/>
    <col min="2" max="2" width="8.8515625" style="288" customWidth="1"/>
    <col min="3" max="3" width="10.28125" style="288" customWidth="1"/>
    <col min="4" max="4" width="12.8515625" style="288" customWidth="1"/>
    <col min="5" max="5" width="8.7109375" style="275" customWidth="1"/>
    <col min="6" max="7" width="8.00390625" style="275" customWidth="1"/>
    <col min="8" max="10" width="8.140625" style="275" customWidth="1"/>
    <col min="11" max="11" width="8.421875" style="275" customWidth="1"/>
    <col min="12" max="12" width="8.140625" style="275" customWidth="1"/>
    <col min="13" max="13" width="11.28125" style="275" customWidth="1"/>
    <col min="14" max="14" width="11.8515625" style="275" customWidth="1"/>
    <col min="15" max="15" width="9.140625" style="288" customWidth="1"/>
    <col min="16" max="16" width="12.00390625" style="288" customWidth="1"/>
    <col min="17" max="16384" width="9.140625" style="275" customWidth="1"/>
  </cols>
  <sheetData>
    <row r="1" spans="4:14" ht="12.75" customHeight="1">
      <c r="D1" s="834"/>
      <c r="E1" s="834"/>
      <c r="F1" s="288"/>
      <c r="G1" s="288"/>
      <c r="H1" s="288"/>
      <c r="I1" s="288"/>
      <c r="J1" s="288"/>
      <c r="K1" s="288"/>
      <c r="L1" s="288"/>
      <c r="M1" s="836" t="s">
        <v>652</v>
      </c>
      <c r="N1" s="836"/>
    </row>
    <row r="2" spans="1:14" ht="15">
      <c r="A2" s="832" t="s">
        <v>0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</row>
    <row r="3" spans="1:14" ht="17.25">
      <c r="A3" s="833" t="s">
        <v>694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</row>
    <row r="4" spans="1:14" ht="9.75" customHeight="1">
      <c r="A4" s="848" t="s">
        <v>705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</row>
    <row r="5" spans="1:16" s="276" customFormat="1" ht="18.75" customHeight="1">
      <c r="A5" s="848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355"/>
      <c r="P5" s="355"/>
    </row>
    <row r="6" spans="1:14" ht="12.75">
      <c r="A6" s="835"/>
      <c r="B6" s="835"/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</row>
    <row r="7" spans="1:14" ht="12.75">
      <c r="A7" s="558" t="s">
        <v>911</v>
      </c>
      <c r="B7" s="558"/>
      <c r="D7" s="325"/>
      <c r="E7" s="288"/>
      <c r="F7" s="288"/>
      <c r="G7" s="288"/>
      <c r="H7" s="823"/>
      <c r="I7" s="823"/>
      <c r="J7" s="823"/>
      <c r="K7" s="823"/>
      <c r="L7" s="823"/>
      <c r="M7" s="823"/>
      <c r="N7" s="823"/>
    </row>
    <row r="8" spans="1:16" ht="46.5" customHeight="1">
      <c r="A8" s="775" t="s">
        <v>2</v>
      </c>
      <c r="B8" s="775" t="s">
        <v>3</v>
      </c>
      <c r="C8" s="837" t="s">
        <v>481</v>
      </c>
      <c r="D8" s="828" t="s">
        <v>80</v>
      </c>
      <c r="E8" s="824" t="s">
        <v>81</v>
      </c>
      <c r="F8" s="825"/>
      <c r="G8" s="825"/>
      <c r="H8" s="826"/>
      <c r="I8" s="775" t="s">
        <v>646</v>
      </c>
      <c r="J8" s="775"/>
      <c r="K8" s="775"/>
      <c r="L8" s="775"/>
      <c r="M8" s="775"/>
      <c r="N8" s="775"/>
      <c r="O8" s="830" t="s">
        <v>844</v>
      </c>
      <c r="P8" s="830"/>
    </row>
    <row r="9" spans="1:16" ht="44.25" customHeight="1">
      <c r="A9" s="775"/>
      <c r="B9" s="775"/>
      <c r="C9" s="838"/>
      <c r="D9" s="829"/>
      <c r="E9" s="345" t="s">
        <v>85</v>
      </c>
      <c r="F9" s="345" t="s">
        <v>17</v>
      </c>
      <c r="G9" s="345" t="s">
        <v>38</v>
      </c>
      <c r="H9" s="345" t="s">
        <v>681</v>
      </c>
      <c r="I9" s="353" t="s">
        <v>15</v>
      </c>
      <c r="J9" s="353" t="s">
        <v>647</v>
      </c>
      <c r="K9" s="353" t="s">
        <v>648</v>
      </c>
      <c r="L9" s="353" t="s">
        <v>649</v>
      </c>
      <c r="M9" s="353" t="s">
        <v>650</v>
      </c>
      <c r="N9" s="353" t="s">
        <v>651</v>
      </c>
      <c r="O9" s="366" t="s">
        <v>857</v>
      </c>
      <c r="P9" s="366" t="s">
        <v>855</v>
      </c>
    </row>
    <row r="10" spans="1:16" s="362" customFormat="1" ht="12.75">
      <c r="A10" s="360">
        <v>1</v>
      </c>
      <c r="B10" s="360">
        <v>2</v>
      </c>
      <c r="C10" s="360">
        <v>3</v>
      </c>
      <c r="D10" s="360">
        <v>8</v>
      </c>
      <c r="E10" s="360">
        <v>9</v>
      </c>
      <c r="F10" s="360">
        <v>10</v>
      </c>
      <c r="G10" s="360">
        <v>11</v>
      </c>
      <c r="H10" s="360">
        <v>12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</row>
    <row r="11" spans="1:16" ht="12.75">
      <c r="A11" s="292">
        <v>1</v>
      </c>
      <c r="B11" s="839" t="s">
        <v>887</v>
      </c>
      <c r="C11" s="840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1"/>
    </row>
    <row r="12" spans="1:16" ht="12.75">
      <c r="A12" s="292">
        <v>2</v>
      </c>
      <c r="B12" s="842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4"/>
    </row>
    <row r="13" spans="1:16" ht="12.75">
      <c r="A13" s="292">
        <v>3</v>
      </c>
      <c r="B13" s="842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4"/>
    </row>
    <row r="14" spans="1:16" ht="12.75">
      <c r="A14" s="292">
        <v>4</v>
      </c>
      <c r="B14" s="842"/>
      <c r="C14" s="843"/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4"/>
    </row>
    <row r="15" spans="1:16" ht="12.75">
      <c r="A15" s="292">
        <v>5</v>
      </c>
      <c r="B15" s="842"/>
      <c r="C15" s="843"/>
      <c r="D15" s="843"/>
      <c r="E15" s="843"/>
      <c r="F15" s="843"/>
      <c r="G15" s="843"/>
      <c r="H15" s="843"/>
      <c r="I15" s="843"/>
      <c r="J15" s="843"/>
      <c r="K15" s="843"/>
      <c r="L15" s="843"/>
      <c r="M15" s="843"/>
      <c r="N15" s="843"/>
      <c r="O15" s="843"/>
      <c r="P15" s="844"/>
    </row>
    <row r="16" spans="1:16" ht="12.75">
      <c r="A16" s="292">
        <v>6</v>
      </c>
      <c r="B16" s="842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4"/>
    </row>
    <row r="17" spans="1:16" ht="12.75">
      <c r="A17" s="292">
        <v>7</v>
      </c>
      <c r="B17" s="842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4"/>
    </row>
    <row r="18" spans="1:16" ht="12.75">
      <c r="A18" s="292">
        <v>8</v>
      </c>
      <c r="B18" s="842"/>
      <c r="C18" s="843"/>
      <c r="D18" s="843"/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3"/>
      <c r="P18" s="844"/>
    </row>
    <row r="19" spans="1:16" ht="12.75">
      <c r="A19" s="292">
        <v>9</v>
      </c>
      <c r="B19" s="842"/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3"/>
      <c r="N19" s="843"/>
      <c r="O19" s="843"/>
      <c r="P19" s="844"/>
    </row>
    <row r="20" spans="1:16" ht="12.75">
      <c r="A20" s="292">
        <v>10</v>
      </c>
      <c r="B20" s="842"/>
      <c r="C20" s="843"/>
      <c r="D20" s="843"/>
      <c r="E20" s="843"/>
      <c r="F20" s="843"/>
      <c r="G20" s="843"/>
      <c r="H20" s="843"/>
      <c r="I20" s="843"/>
      <c r="J20" s="843"/>
      <c r="K20" s="843"/>
      <c r="L20" s="843"/>
      <c r="M20" s="843"/>
      <c r="N20" s="843"/>
      <c r="O20" s="843"/>
      <c r="P20" s="844"/>
    </row>
    <row r="21" spans="1:16" ht="12.75">
      <c r="A21" s="292">
        <v>11</v>
      </c>
      <c r="B21" s="845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7"/>
    </row>
    <row r="22" spans="1:16" ht="12.75">
      <c r="A22" s="292" t="s">
        <v>15</v>
      </c>
      <c r="B22" s="293"/>
      <c r="C22" s="293"/>
      <c r="D22" s="328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14" ht="12.75">
      <c r="A23" s="295"/>
      <c r="B23" s="295"/>
      <c r="C23" s="295"/>
      <c r="D23" s="295"/>
      <c r="E23" s="288"/>
      <c r="F23" s="288"/>
      <c r="G23" s="288"/>
      <c r="H23" s="288"/>
      <c r="I23" s="288"/>
      <c r="J23" s="288"/>
      <c r="K23" s="288"/>
      <c r="L23" s="288"/>
      <c r="M23" s="288"/>
      <c r="N23" s="288"/>
    </row>
    <row r="24" spans="1:14" ht="12.75">
      <c r="A24" s="296"/>
      <c r="B24" s="297"/>
      <c r="C24" s="297"/>
      <c r="D24" s="295"/>
      <c r="E24" s="288"/>
      <c r="F24" s="288"/>
      <c r="G24" s="288"/>
      <c r="H24" s="288"/>
      <c r="I24" s="288"/>
      <c r="J24" s="288"/>
      <c r="K24" s="288"/>
      <c r="L24" s="288"/>
      <c r="M24" s="288"/>
      <c r="N24" s="288"/>
    </row>
    <row r="25" spans="1:14" ht="12.75">
      <c r="A25" s="298"/>
      <c r="B25" s="298"/>
      <c r="C25" s="298"/>
      <c r="E25" s="288"/>
      <c r="F25" s="288"/>
      <c r="G25" s="288"/>
      <c r="H25" s="288"/>
      <c r="I25" s="288"/>
      <c r="J25" s="288"/>
      <c r="K25" s="288"/>
      <c r="L25" s="288"/>
      <c r="M25" s="288"/>
      <c r="N25" s="288"/>
    </row>
    <row r="26" spans="1:14" ht="12.75">
      <c r="A26" s="298"/>
      <c r="B26" s="298"/>
      <c r="C26" s="298"/>
      <c r="E26" s="288"/>
      <c r="F26" s="288"/>
      <c r="G26" s="288"/>
      <c r="H26" s="288"/>
      <c r="I26" s="288"/>
      <c r="J26" s="288"/>
      <c r="K26" s="288"/>
      <c r="L26" s="288"/>
      <c r="M26" s="288"/>
      <c r="N26" s="288"/>
    </row>
    <row r="27" spans="1:14" ht="12.75">
      <c r="A27" s="298"/>
      <c r="B27" s="298"/>
      <c r="C27" s="298"/>
      <c r="E27" s="288"/>
      <c r="F27" s="288"/>
      <c r="G27" s="288"/>
      <c r="H27" s="288"/>
      <c r="I27" s="288"/>
      <c r="J27" s="288"/>
      <c r="K27" s="288"/>
      <c r="L27" s="288"/>
      <c r="M27" s="288"/>
      <c r="N27" s="288"/>
    </row>
    <row r="28" spans="1:14" ht="12.75">
      <c r="A28" s="298"/>
      <c r="B28" s="298"/>
      <c r="C28" s="298"/>
      <c r="E28" s="288"/>
      <c r="F28" s="288"/>
      <c r="G28" s="288"/>
      <c r="H28" s="288"/>
      <c r="I28" s="288"/>
      <c r="J28" s="288"/>
      <c r="K28" s="288"/>
      <c r="L28" s="288"/>
      <c r="M28" s="288"/>
      <c r="N28" s="288"/>
    </row>
    <row r="29" spans="1:14" ht="12.75">
      <c r="A29" s="298" t="s">
        <v>11</v>
      </c>
      <c r="D29" s="298"/>
      <c r="E29" s="288"/>
      <c r="F29" s="298"/>
      <c r="G29" s="298"/>
      <c r="H29" s="298"/>
      <c r="I29" s="298"/>
      <c r="J29" s="298"/>
      <c r="K29" s="298"/>
      <c r="L29" s="298"/>
      <c r="M29" s="298"/>
      <c r="N29" s="298"/>
    </row>
    <row r="30" spans="5:14" ht="12.75" customHeight="1">
      <c r="E30" s="298"/>
      <c r="F30" s="391"/>
      <c r="G30" s="391"/>
      <c r="H30" s="391"/>
      <c r="I30" s="391"/>
      <c r="J30" s="391"/>
      <c r="K30" s="391"/>
      <c r="L30" s="391"/>
      <c r="M30" s="391"/>
      <c r="N30" s="391"/>
    </row>
    <row r="31" spans="5:16" ht="12.75" customHeight="1">
      <c r="E31" s="391"/>
      <c r="F31" s="391"/>
      <c r="G31" s="391"/>
      <c r="H31" s="391"/>
      <c r="I31" s="391"/>
      <c r="J31" s="391"/>
      <c r="K31" s="560" t="s">
        <v>888</v>
      </c>
      <c r="L31" s="560"/>
      <c r="M31" s="560"/>
      <c r="N31" s="560"/>
      <c r="O31" s="560"/>
      <c r="P31" s="560"/>
    </row>
    <row r="32" spans="1:16" ht="13.5">
      <c r="A32" s="298"/>
      <c r="B32" s="298"/>
      <c r="E32" s="288"/>
      <c r="F32" s="298"/>
      <c r="G32" s="298"/>
      <c r="H32" s="298"/>
      <c r="I32" s="298"/>
      <c r="J32" s="298"/>
      <c r="K32" s="560" t="s">
        <v>889</v>
      </c>
      <c r="L32" s="560"/>
      <c r="M32" s="560"/>
      <c r="N32" s="560"/>
      <c r="O32" s="560"/>
      <c r="P32" s="560"/>
    </row>
    <row r="34" spans="1:14" ht="12.75">
      <c r="A34" s="822"/>
      <c r="B34" s="822"/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</row>
  </sheetData>
  <sheetProtection/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B11:P21"/>
    <mergeCell ref="K31:P31"/>
    <mergeCell ref="K32:P32"/>
    <mergeCell ref="A34:N34"/>
    <mergeCell ref="C8:C9"/>
    <mergeCell ref="H7:N7"/>
    <mergeCell ref="A8:A9"/>
    <mergeCell ref="B8:B9"/>
    <mergeCell ref="D8:D9"/>
    <mergeCell ref="E8:H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4"/>
  <sheetViews>
    <sheetView view="pageBreakPreview" zoomScaleNormal="70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5.57421875" style="288" customWidth="1"/>
    <col min="2" max="2" width="8.8515625" style="288" customWidth="1"/>
    <col min="3" max="3" width="10.28125" style="288" customWidth="1"/>
    <col min="4" max="4" width="12.8515625" style="288" customWidth="1"/>
    <col min="5" max="5" width="8.7109375" style="275" customWidth="1"/>
    <col min="6" max="7" width="8.00390625" style="275" customWidth="1"/>
    <col min="8" max="10" width="8.140625" style="275" customWidth="1"/>
    <col min="11" max="11" width="8.421875" style="275" customWidth="1"/>
    <col min="12" max="12" width="8.140625" style="275" customWidth="1"/>
    <col min="13" max="13" width="11.28125" style="275" customWidth="1"/>
    <col min="14" max="14" width="11.8515625" style="275" customWidth="1"/>
    <col min="15" max="15" width="9.140625" style="288" customWidth="1"/>
    <col min="16" max="16" width="13.00390625" style="288" customWidth="1"/>
    <col min="17" max="16384" width="9.140625" style="275" customWidth="1"/>
  </cols>
  <sheetData>
    <row r="1" spans="4:14" ht="12.75" customHeight="1">
      <c r="D1" s="834"/>
      <c r="E1" s="834"/>
      <c r="F1" s="288"/>
      <c r="G1" s="288"/>
      <c r="H1" s="288"/>
      <c r="I1" s="288"/>
      <c r="J1" s="288"/>
      <c r="K1" s="288"/>
      <c r="L1" s="288"/>
      <c r="M1" s="836" t="s">
        <v>665</v>
      </c>
      <c r="N1" s="836"/>
    </row>
    <row r="2" spans="1:14" ht="15">
      <c r="A2" s="832" t="s">
        <v>0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</row>
    <row r="3" spans="1:14" ht="17.25">
      <c r="A3" s="833" t="s">
        <v>694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</row>
    <row r="4" spans="1:14" ht="9.75" customHeight="1">
      <c r="A4" s="848" t="s">
        <v>706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</row>
    <row r="5" spans="1:16" s="276" customFormat="1" ht="18.75" customHeight="1">
      <c r="A5" s="848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355"/>
      <c r="P5" s="355"/>
    </row>
    <row r="6" spans="1:14" ht="12.75">
      <c r="A6" s="835"/>
      <c r="B6" s="835"/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</row>
    <row r="7" spans="1:14" ht="12.75">
      <c r="A7" s="558" t="s">
        <v>911</v>
      </c>
      <c r="B7" s="558"/>
      <c r="C7" s="558"/>
      <c r="D7" s="325"/>
      <c r="E7" s="288"/>
      <c r="F7" s="288"/>
      <c r="G7" s="288"/>
      <c r="H7" s="823"/>
      <c r="I7" s="823"/>
      <c r="J7" s="823"/>
      <c r="K7" s="823"/>
      <c r="L7" s="823"/>
      <c r="M7" s="823"/>
      <c r="N7" s="823"/>
    </row>
    <row r="8" spans="1:16" ht="24.75" customHeight="1">
      <c r="A8" s="775" t="s">
        <v>2</v>
      </c>
      <c r="B8" s="775" t="s">
        <v>3</v>
      </c>
      <c r="C8" s="837" t="s">
        <v>481</v>
      </c>
      <c r="D8" s="828" t="s">
        <v>80</v>
      </c>
      <c r="E8" s="824" t="s">
        <v>81</v>
      </c>
      <c r="F8" s="825"/>
      <c r="G8" s="825"/>
      <c r="H8" s="826"/>
      <c r="I8" s="775" t="s">
        <v>646</v>
      </c>
      <c r="J8" s="775"/>
      <c r="K8" s="775"/>
      <c r="L8" s="775"/>
      <c r="M8" s="775"/>
      <c r="N8" s="775"/>
      <c r="O8" s="830" t="s">
        <v>844</v>
      </c>
      <c r="P8" s="830"/>
    </row>
    <row r="9" spans="1:16" ht="44.25" customHeight="1">
      <c r="A9" s="775"/>
      <c r="B9" s="775"/>
      <c r="C9" s="838"/>
      <c r="D9" s="829"/>
      <c r="E9" s="346" t="s">
        <v>85</v>
      </c>
      <c r="F9" s="346" t="s">
        <v>17</v>
      </c>
      <c r="G9" s="346" t="s">
        <v>38</v>
      </c>
      <c r="H9" s="346" t="s">
        <v>681</v>
      </c>
      <c r="I9" s="353" t="s">
        <v>15</v>
      </c>
      <c r="J9" s="353" t="s">
        <v>647</v>
      </c>
      <c r="K9" s="353" t="s">
        <v>648</v>
      </c>
      <c r="L9" s="353" t="s">
        <v>649</v>
      </c>
      <c r="M9" s="353" t="s">
        <v>650</v>
      </c>
      <c r="N9" s="353" t="s">
        <v>651</v>
      </c>
      <c r="O9" s="366" t="s">
        <v>857</v>
      </c>
      <c r="P9" s="366" t="s">
        <v>855</v>
      </c>
    </row>
    <row r="10" spans="1:16" s="362" customFormat="1" ht="12.75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</row>
    <row r="11" spans="1:16" ht="12.75">
      <c r="A11" s="292">
        <v>1</v>
      </c>
      <c r="B11" s="839" t="s">
        <v>887</v>
      </c>
      <c r="C11" s="840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1"/>
    </row>
    <row r="12" spans="1:16" ht="12.75">
      <c r="A12" s="292">
        <v>2</v>
      </c>
      <c r="B12" s="842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4"/>
    </row>
    <row r="13" spans="1:16" ht="12.75">
      <c r="A13" s="292">
        <v>3</v>
      </c>
      <c r="B13" s="842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4"/>
    </row>
    <row r="14" spans="1:16" ht="12.75">
      <c r="A14" s="292">
        <v>4</v>
      </c>
      <c r="B14" s="842"/>
      <c r="C14" s="843"/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4"/>
    </row>
    <row r="15" spans="1:16" ht="12.75">
      <c r="A15" s="292">
        <v>5</v>
      </c>
      <c r="B15" s="842"/>
      <c r="C15" s="843"/>
      <c r="D15" s="843"/>
      <c r="E15" s="843"/>
      <c r="F15" s="843"/>
      <c r="G15" s="843"/>
      <c r="H15" s="843"/>
      <c r="I15" s="843"/>
      <c r="J15" s="843"/>
      <c r="K15" s="843"/>
      <c r="L15" s="843"/>
      <c r="M15" s="843"/>
      <c r="N15" s="843"/>
      <c r="O15" s="843"/>
      <c r="P15" s="844"/>
    </row>
    <row r="16" spans="1:16" ht="12.75">
      <c r="A16" s="292">
        <v>6</v>
      </c>
      <c r="B16" s="842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4"/>
    </row>
    <row r="17" spans="1:16" ht="12.75">
      <c r="A17" s="292">
        <v>7</v>
      </c>
      <c r="B17" s="842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4"/>
    </row>
    <row r="18" spans="1:16" ht="12.75">
      <c r="A18" s="292">
        <v>8</v>
      </c>
      <c r="B18" s="842"/>
      <c r="C18" s="843"/>
      <c r="D18" s="843"/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3"/>
      <c r="P18" s="844"/>
    </row>
    <row r="19" spans="1:16" ht="12.75">
      <c r="A19" s="292">
        <v>9</v>
      </c>
      <c r="B19" s="842"/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3"/>
      <c r="N19" s="843"/>
      <c r="O19" s="843"/>
      <c r="P19" s="844"/>
    </row>
    <row r="20" spans="1:16" ht="12.75">
      <c r="A20" s="292">
        <v>10</v>
      </c>
      <c r="B20" s="842"/>
      <c r="C20" s="843"/>
      <c r="D20" s="843"/>
      <c r="E20" s="843"/>
      <c r="F20" s="843"/>
      <c r="G20" s="843"/>
      <c r="H20" s="843"/>
      <c r="I20" s="843"/>
      <c r="J20" s="843"/>
      <c r="K20" s="843"/>
      <c r="L20" s="843"/>
      <c r="M20" s="843"/>
      <c r="N20" s="843"/>
      <c r="O20" s="843"/>
      <c r="P20" s="844"/>
    </row>
    <row r="21" spans="1:16" ht="12.75">
      <c r="A21" s="292">
        <v>11</v>
      </c>
      <c r="B21" s="845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7"/>
    </row>
    <row r="22" spans="1:16" ht="12.75">
      <c r="A22" s="292" t="s">
        <v>15</v>
      </c>
      <c r="B22" s="293"/>
      <c r="C22" s="293"/>
      <c r="D22" s="328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14" ht="12.75">
      <c r="A23" s="295"/>
      <c r="B23" s="295"/>
      <c r="C23" s="295"/>
      <c r="D23" s="295"/>
      <c r="E23" s="288"/>
      <c r="F23" s="288"/>
      <c r="G23" s="288"/>
      <c r="H23" s="288"/>
      <c r="I23" s="288"/>
      <c r="J23" s="288"/>
      <c r="K23" s="288"/>
      <c r="L23" s="288"/>
      <c r="M23" s="288"/>
      <c r="N23" s="288"/>
    </row>
    <row r="24" spans="1:14" ht="12.75">
      <c r="A24" s="296"/>
      <c r="B24" s="297"/>
      <c r="C24" s="297"/>
      <c r="D24" s="295"/>
      <c r="E24" s="288"/>
      <c r="F24" s="288"/>
      <c r="G24" s="288"/>
      <c r="H24" s="288"/>
      <c r="I24" s="288"/>
      <c r="J24" s="288"/>
      <c r="K24" s="288"/>
      <c r="L24" s="288"/>
      <c r="M24" s="288"/>
      <c r="N24" s="288"/>
    </row>
    <row r="25" spans="1:14" ht="12.75">
      <c r="A25" s="298"/>
      <c r="B25" s="298"/>
      <c r="C25" s="298"/>
      <c r="E25" s="288"/>
      <c r="F25" s="288"/>
      <c r="G25" s="288"/>
      <c r="H25" s="288"/>
      <c r="I25" s="288"/>
      <c r="J25" s="288"/>
      <c r="K25" s="288"/>
      <c r="L25" s="288"/>
      <c r="M25" s="288"/>
      <c r="N25" s="288"/>
    </row>
    <row r="26" spans="1:14" ht="12.75">
      <c r="A26" s="298"/>
      <c r="B26" s="298"/>
      <c r="C26" s="298"/>
      <c r="E26" s="288"/>
      <c r="F26" s="288"/>
      <c r="G26" s="288"/>
      <c r="H26" s="288"/>
      <c r="I26" s="288"/>
      <c r="J26" s="288"/>
      <c r="K26" s="288"/>
      <c r="L26" s="288"/>
      <c r="M26" s="288"/>
      <c r="N26" s="288"/>
    </row>
    <row r="27" spans="1:14" ht="12.75">
      <c r="A27" s="298"/>
      <c r="B27" s="298"/>
      <c r="C27" s="298"/>
      <c r="E27" s="288"/>
      <c r="F27" s="288"/>
      <c r="G27" s="288"/>
      <c r="H27" s="288"/>
      <c r="I27" s="288"/>
      <c r="J27" s="288"/>
      <c r="K27" s="288"/>
      <c r="L27" s="288"/>
      <c r="M27" s="288"/>
      <c r="N27" s="288"/>
    </row>
    <row r="28" spans="1:14" ht="12.75">
      <c r="A28" s="298"/>
      <c r="B28" s="298"/>
      <c r="C28" s="298"/>
      <c r="E28" s="288"/>
      <c r="F28" s="288"/>
      <c r="G28" s="288"/>
      <c r="H28" s="288"/>
      <c r="I28" s="288"/>
      <c r="J28" s="288"/>
      <c r="K28" s="288"/>
      <c r="L28" s="288"/>
      <c r="M28" s="288"/>
      <c r="N28" s="288"/>
    </row>
    <row r="29" spans="1:14" ht="12.75">
      <c r="A29" s="298" t="s">
        <v>11</v>
      </c>
      <c r="D29" s="298"/>
      <c r="E29" s="288"/>
      <c r="F29" s="298"/>
      <c r="G29" s="298"/>
      <c r="H29" s="298"/>
      <c r="I29" s="298"/>
      <c r="J29" s="298"/>
      <c r="K29" s="298"/>
      <c r="L29" s="298"/>
      <c r="M29" s="298"/>
      <c r="N29" s="298"/>
    </row>
    <row r="30" spans="5:14" ht="12.75" customHeight="1">
      <c r="E30" s="298"/>
      <c r="F30" s="391"/>
      <c r="G30" s="391"/>
      <c r="H30" s="391"/>
      <c r="I30" s="391"/>
      <c r="J30" s="391"/>
      <c r="K30" s="391"/>
      <c r="L30" s="391"/>
      <c r="M30" s="391"/>
      <c r="N30" s="391"/>
    </row>
    <row r="31" spans="5:16" ht="12.75" customHeight="1">
      <c r="E31" s="391"/>
      <c r="F31" s="391"/>
      <c r="G31" s="391"/>
      <c r="H31" s="391"/>
      <c r="I31" s="391"/>
      <c r="J31" s="391"/>
      <c r="K31" s="560" t="s">
        <v>888</v>
      </c>
      <c r="L31" s="560"/>
      <c r="M31" s="560"/>
      <c r="N31" s="560"/>
      <c r="O31" s="560"/>
      <c r="P31" s="560"/>
    </row>
    <row r="32" spans="1:16" ht="13.5">
      <c r="A32" s="298"/>
      <c r="B32" s="298"/>
      <c r="E32" s="288"/>
      <c r="F32" s="298"/>
      <c r="G32" s="298"/>
      <c r="H32" s="298"/>
      <c r="I32" s="298"/>
      <c r="J32" s="298"/>
      <c r="K32" s="560" t="s">
        <v>889</v>
      </c>
      <c r="L32" s="560"/>
      <c r="M32" s="560"/>
      <c r="N32" s="560"/>
      <c r="O32" s="560"/>
      <c r="P32" s="560"/>
    </row>
    <row r="34" spans="1:14" ht="12.75">
      <c r="A34" s="822"/>
      <c r="B34" s="822"/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</row>
  </sheetData>
  <sheetProtection/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B11:P21"/>
    <mergeCell ref="K31:P31"/>
    <mergeCell ref="K32:P32"/>
    <mergeCell ref="A34:N34"/>
    <mergeCell ref="H7:N7"/>
    <mergeCell ref="A8:A9"/>
    <mergeCell ref="B8:B9"/>
    <mergeCell ref="C8:C9"/>
    <mergeCell ref="D8:D9"/>
    <mergeCell ref="E8:H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8"/>
  <sheetViews>
    <sheetView view="pageBreakPreview" zoomScaleNormal="90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7.140625" style="76" customWidth="1"/>
    <col min="2" max="2" width="11.28125" style="76" customWidth="1"/>
    <col min="3" max="4" width="8.57421875" style="76" customWidth="1"/>
    <col min="5" max="5" width="8.7109375" style="76" customWidth="1"/>
    <col min="6" max="6" width="8.57421875" style="76" customWidth="1"/>
    <col min="7" max="7" width="9.7109375" style="76" customWidth="1"/>
    <col min="8" max="8" width="10.28125" style="76" customWidth="1"/>
    <col min="9" max="9" width="9.7109375" style="76" customWidth="1"/>
    <col min="10" max="10" width="9.28125" style="76" customWidth="1"/>
    <col min="11" max="11" width="7.00390625" style="76" customWidth="1"/>
    <col min="12" max="12" width="7.28125" style="76" customWidth="1"/>
    <col min="13" max="13" width="7.421875" style="76" customWidth="1"/>
    <col min="14" max="14" width="7.8515625" style="76" customWidth="1"/>
    <col min="15" max="15" width="11.421875" style="76" customWidth="1"/>
    <col min="16" max="16" width="12.28125" style="76" customWidth="1"/>
    <col min="17" max="17" width="11.57421875" style="76" customWidth="1"/>
    <col min="18" max="18" width="16.00390625" style="76" customWidth="1"/>
    <col min="19" max="19" width="9.00390625" style="76" customWidth="1"/>
    <col min="20" max="20" width="9.140625" style="76" hidden="1" customWidth="1"/>
    <col min="21" max="16384" width="9.140625" style="76" customWidth="1"/>
  </cols>
  <sheetData>
    <row r="1" spans="7:19" s="15" customFormat="1" ht="15">
      <c r="G1" s="584" t="s">
        <v>0</v>
      </c>
      <c r="H1" s="584"/>
      <c r="I1" s="584"/>
      <c r="J1" s="584"/>
      <c r="K1" s="584"/>
      <c r="L1" s="584"/>
      <c r="M1" s="584"/>
      <c r="N1" s="39"/>
      <c r="O1" s="39"/>
      <c r="R1" s="42" t="s">
        <v>531</v>
      </c>
      <c r="S1" s="42"/>
    </row>
    <row r="2" spans="2:15" s="15" customFormat="1" ht="21">
      <c r="B2" s="134"/>
      <c r="E2" s="585" t="s">
        <v>694</v>
      </c>
      <c r="F2" s="585"/>
      <c r="G2" s="585"/>
      <c r="H2" s="585"/>
      <c r="I2" s="585"/>
      <c r="J2" s="585"/>
      <c r="K2" s="585"/>
      <c r="L2" s="585"/>
      <c r="M2" s="585"/>
      <c r="N2" s="585"/>
      <c r="O2" s="585"/>
    </row>
    <row r="3" spans="2:10" s="15" customFormat="1" ht="21">
      <c r="B3" s="132"/>
      <c r="C3" s="132"/>
      <c r="D3" s="132"/>
      <c r="E3" s="132"/>
      <c r="F3" s="132"/>
      <c r="G3" s="132"/>
      <c r="H3" s="132"/>
      <c r="I3" s="132"/>
      <c r="J3" s="132"/>
    </row>
    <row r="4" spans="2:20" ht="17.25">
      <c r="B4" s="849" t="s">
        <v>847</v>
      </c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</row>
    <row r="5" spans="3:20" ht="14.25">
      <c r="C5" s="77"/>
      <c r="D5" s="77"/>
      <c r="E5" s="77"/>
      <c r="F5" s="77"/>
      <c r="G5" s="77"/>
      <c r="H5" s="77"/>
      <c r="M5" s="77"/>
      <c r="N5" s="77"/>
      <c r="O5" s="77"/>
      <c r="P5" s="77"/>
      <c r="Q5" s="77"/>
      <c r="R5" s="77"/>
      <c r="S5" s="77"/>
      <c r="T5" s="77"/>
    </row>
    <row r="6" spans="1:2" ht="14.25">
      <c r="A6" s="588" t="s">
        <v>911</v>
      </c>
      <c r="B6" s="588"/>
    </row>
    <row r="7" ht="14.25">
      <c r="B7" s="79"/>
    </row>
    <row r="8" spans="1:18" s="80" customFormat="1" ht="42" customHeight="1">
      <c r="A8" s="587" t="s">
        <v>2</v>
      </c>
      <c r="B8" s="850" t="s">
        <v>3</v>
      </c>
      <c r="C8" s="855" t="s">
        <v>232</v>
      </c>
      <c r="D8" s="855"/>
      <c r="E8" s="855"/>
      <c r="F8" s="855"/>
      <c r="G8" s="852" t="s">
        <v>766</v>
      </c>
      <c r="H8" s="853"/>
      <c r="I8" s="853"/>
      <c r="J8" s="856"/>
      <c r="K8" s="852" t="s">
        <v>201</v>
      </c>
      <c r="L8" s="853"/>
      <c r="M8" s="853"/>
      <c r="N8" s="856"/>
      <c r="O8" s="852" t="s">
        <v>102</v>
      </c>
      <c r="P8" s="853"/>
      <c r="Q8" s="853"/>
      <c r="R8" s="854"/>
    </row>
    <row r="9" spans="1:19" s="81" customFormat="1" ht="37.5" customHeight="1">
      <c r="A9" s="587"/>
      <c r="B9" s="851"/>
      <c r="C9" s="87" t="s">
        <v>88</v>
      </c>
      <c r="D9" s="87" t="s">
        <v>92</v>
      </c>
      <c r="E9" s="87" t="s">
        <v>93</v>
      </c>
      <c r="F9" s="87" t="s">
        <v>15</v>
      </c>
      <c r="G9" s="87" t="s">
        <v>88</v>
      </c>
      <c r="H9" s="87" t="s">
        <v>92</v>
      </c>
      <c r="I9" s="87" t="s">
        <v>93</v>
      </c>
      <c r="J9" s="87" t="s">
        <v>15</v>
      </c>
      <c r="K9" s="87" t="s">
        <v>88</v>
      </c>
      <c r="L9" s="87" t="s">
        <v>92</v>
      </c>
      <c r="M9" s="87" t="s">
        <v>93</v>
      </c>
      <c r="N9" s="87" t="s">
        <v>15</v>
      </c>
      <c r="O9" s="87" t="s">
        <v>135</v>
      </c>
      <c r="P9" s="87" t="s">
        <v>136</v>
      </c>
      <c r="Q9" s="171" t="s">
        <v>137</v>
      </c>
      <c r="R9" s="87" t="s">
        <v>138</v>
      </c>
      <c r="S9" s="127"/>
    </row>
    <row r="10" spans="1:18" s="364" customFormat="1" ht="15.75" customHeight="1">
      <c r="A10" s="66">
        <v>1</v>
      </c>
      <c r="B10" s="161">
        <v>2</v>
      </c>
      <c r="C10" s="363">
        <v>3</v>
      </c>
      <c r="D10" s="363">
        <v>4</v>
      </c>
      <c r="E10" s="363">
        <v>5</v>
      </c>
      <c r="F10" s="363">
        <v>6</v>
      </c>
      <c r="G10" s="363">
        <v>7</v>
      </c>
      <c r="H10" s="363">
        <v>8</v>
      </c>
      <c r="I10" s="363">
        <v>9</v>
      </c>
      <c r="J10" s="363">
        <v>10</v>
      </c>
      <c r="K10" s="363">
        <v>11</v>
      </c>
      <c r="L10" s="363">
        <v>12</v>
      </c>
      <c r="M10" s="363">
        <v>13</v>
      </c>
      <c r="N10" s="363">
        <v>14</v>
      </c>
      <c r="O10" s="363">
        <v>15</v>
      </c>
      <c r="P10" s="363">
        <v>16</v>
      </c>
      <c r="Q10" s="363">
        <v>17</v>
      </c>
      <c r="R10" s="161">
        <v>18</v>
      </c>
    </row>
    <row r="11" spans="1:18" s="173" customFormat="1" ht="15.75" customHeight="1">
      <c r="A11" s="5">
        <v>1</v>
      </c>
      <c r="B11" s="9" t="s">
        <v>876</v>
      </c>
      <c r="C11" s="378">
        <v>291</v>
      </c>
      <c r="D11" s="87">
        <v>0</v>
      </c>
      <c r="E11" s="87">
        <v>0</v>
      </c>
      <c r="F11" s="378">
        <v>291</v>
      </c>
      <c r="G11" s="379">
        <v>268</v>
      </c>
      <c r="H11" s="380">
        <v>0</v>
      </c>
      <c r="I11" s="380">
        <v>0</v>
      </c>
      <c r="J11" s="379">
        <v>268</v>
      </c>
      <c r="K11" s="380">
        <v>0</v>
      </c>
      <c r="L11" s="380">
        <v>0</v>
      </c>
      <c r="M11" s="380">
        <v>0</v>
      </c>
      <c r="N11" s="380">
        <v>0</v>
      </c>
      <c r="O11" s="380">
        <v>0</v>
      </c>
      <c r="P11" s="380">
        <v>0</v>
      </c>
      <c r="Q11" s="380">
        <v>0</v>
      </c>
      <c r="R11" s="381">
        <v>0</v>
      </c>
    </row>
    <row r="12" spans="1:18" s="173" customFormat="1" ht="15.75" customHeight="1">
      <c r="A12" s="5">
        <v>2</v>
      </c>
      <c r="B12" s="9" t="s">
        <v>877</v>
      </c>
      <c r="C12" s="378">
        <v>118</v>
      </c>
      <c r="D12" s="87">
        <v>0</v>
      </c>
      <c r="E12" s="87">
        <v>0</v>
      </c>
      <c r="F12" s="378">
        <v>118</v>
      </c>
      <c r="G12" s="379">
        <v>118</v>
      </c>
      <c r="H12" s="380">
        <v>0</v>
      </c>
      <c r="I12" s="380">
        <v>0</v>
      </c>
      <c r="J12" s="379">
        <v>118</v>
      </c>
      <c r="K12" s="380">
        <v>0</v>
      </c>
      <c r="L12" s="380">
        <v>0</v>
      </c>
      <c r="M12" s="380">
        <v>0</v>
      </c>
      <c r="N12" s="380">
        <v>0</v>
      </c>
      <c r="O12" s="380">
        <v>0</v>
      </c>
      <c r="P12" s="380">
        <v>0</v>
      </c>
      <c r="Q12" s="380">
        <v>0</v>
      </c>
      <c r="R12" s="381">
        <v>0</v>
      </c>
    </row>
    <row r="13" spans="1:18" s="173" customFormat="1" ht="15.75" customHeight="1">
      <c r="A13" s="5">
        <v>3</v>
      </c>
      <c r="B13" s="9" t="s">
        <v>878</v>
      </c>
      <c r="C13" s="378">
        <v>183</v>
      </c>
      <c r="D13" s="87">
        <v>0</v>
      </c>
      <c r="E13" s="87">
        <v>0</v>
      </c>
      <c r="F13" s="378">
        <v>183</v>
      </c>
      <c r="G13" s="379">
        <v>200</v>
      </c>
      <c r="H13" s="380">
        <v>0</v>
      </c>
      <c r="I13" s="380">
        <v>0</v>
      </c>
      <c r="J13" s="379">
        <v>200</v>
      </c>
      <c r="K13" s="380">
        <v>0</v>
      </c>
      <c r="L13" s="380">
        <v>0</v>
      </c>
      <c r="M13" s="380">
        <v>0</v>
      </c>
      <c r="N13" s="380">
        <v>0</v>
      </c>
      <c r="O13" s="380">
        <v>0</v>
      </c>
      <c r="P13" s="380">
        <v>0</v>
      </c>
      <c r="Q13" s="380">
        <v>0</v>
      </c>
      <c r="R13" s="381">
        <v>0</v>
      </c>
    </row>
    <row r="14" spans="1:18" s="173" customFormat="1" ht="15.75" customHeight="1">
      <c r="A14" s="5">
        <v>4</v>
      </c>
      <c r="B14" s="9" t="s">
        <v>879</v>
      </c>
      <c r="C14" s="378">
        <v>89</v>
      </c>
      <c r="D14" s="87">
        <v>0</v>
      </c>
      <c r="E14" s="87">
        <v>0</v>
      </c>
      <c r="F14" s="378">
        <v>89</v>
      </c>
      <c r="G14" s="379">
        <v>99</v>
      </c>
      <c r="H14" s="380">
        <v>0</v>
      </c>
      <c r="I14" s="380">
        <v>0</v>
      </c>
      <c r="J14" s="379">
        <v>99</v>
      </c>
      <c r="K14" s="380">
        <v>0</v>
      </c>
      <c r="L14" s="380">
        <v>0</v>
      </c>
      <c r="M14" s="380">
        <v>0</v>
      </c>
      <c r="N14" s="380">
        <v>0</v>
      </c>
      <c r="O14" s="380">
        <v>0</v>
      </c>
      <c r="P14" s="380">
        <v>0</v>
      </c>
      <c r="Q14" s="380">
        <v>0</v>
      </c>
      <c r="R14" s="381">
        <v>0</v>
      </c>
    </row>
    <row r="15" spans="1:18" s="173" customFormat="1" ht="15.75" customHeight="1">
      <c r="A15" s="5">
        <v>5</v>
      </c>
      <c r="B15" s="9" t="s">
        <v>880</v>
      </c>
      <c r="C15" s="378">
        <v>224</v>
      </c>
      <c r="D15" s="87">
        <v>0</v>
      </c>
      <c r="E15" s="87">
        <v>0</v>
      </c>
      <c r="F15" s="378">
        <v>224</v>
      </c>
      <c r="G15" s="379">
        <v>304</v>
      </c>
      <c r="H15" s="380">
        <v>0</v>
      </c>
      <c r="I15" s="380">
        <v>0</v>
      </c>
      <c r="J15" s="379">
        <v>304</v>
      </c>
      <c r="K15" s="380">
        <v>0</v>
      </c>
      <c r="L15" s="380">
        <v>0</v>
      </c>
      <c r="M15" s="380">
        <v>0</v>
      </c>
      <c r="N15" s="380">
        <v>0</v>
      </c>
      <c r="O15" s="380">
        <v>0</v>
      </c>
      <c r="P15" s="380">
        <v>0</v>
      </c>
      <c r="Q15" s="380">
        <v>0</v>
      </c>
      <c r="R15" s="381">
        <v>0</v>
      </c>
    </row>
    <row r="16" spans="1:18" s="173" customFormat="1" ht="15.75" customHeight="1">
      <c r="A16" s="5">
        <v>6</v>
      </c>
      <c r="B16" s="9" t="s">
        <v>881</v>
      </c>
      <c r="C16" s="378">
        <v>228</v>
      </c>
      <c r="D16" s="87">
        <v>0</v>
      </c>
      <c r="E16" s="87">
        <v>0</v>
      </c>
      <c r="F16" s="378">
        <v>228</v>
      </c>
      <c r="G16" s="379">
        <v>255</v>
      </c>
      <c r="H16" s="380">
        <v>0</v>
      </c>
      <c r="I16" s="380">
        <v>0</v>
      </c>
      <c r="J16" s="379">
        <v>255</v>
      </c>
      <c r="K16" s="380">
        <v>0</v>
      </c>
      <c r="L16" s="380">
        <v>0</v>
      </c>
      <c r="M16" s="380">
        <v>0</v>
      </c>
      <c r="N16" s="380">
        <v>0</v>
      </c>
      <c r="O16" s="380">
        <v>0</v>
      </c>
      <c r="P16" s="380">
        <v>0</v>
      </c>
      <c r="Q16" s="380">
        <v>0</v>
      </c>
      <c r="R16" s="381">
        <v>0</v>
      </c>
    </row>
    <row r="17" spans="1:18" s="173" customFormat="1" ht="15.75" customHeight="1">
      <c r="A17" s="5">
        <v>7</v>
      </c>
      <c r="B17" s="9" t="s">
        <v>882</v>
      </c>
      <c r="C17" s="378">
        <v>132</v>
      </c>
      <c r="D17" s="87">
        <v>0</v>
      </c>
      <c r="E17" s="87">
        <v>0</v>
      </c>
      <c r="F17" s="378">
        <v>132</v>
      </c>
      <c r="G17" s="379">
        <v>123</v>
      </c>
      <c r="H17" s="380">
        <v>0</v>
      </c>
      <c r="I17" s="380">
        <v>0</v>
      </c>
      <c r="J17" s="379">
        <v>123</v>
      </c>
      <c r="K17" s="380">
        <v>0</v>
      </c>
      <c r="L17" s="380">
        <v>0</v>
      </c>
      <c r="M17" s="380">
        <v>0</v>
      </c>
      <c r="N17" s="380">
        <v>0</v>
      </c>
      <c r="O17" s="380">
        <v>0</v>
      </c>
      <c r="P17" s="380">
        <v>0</v>
      </c>
      <c r="Q17" s="380">
        <v>0</v>
      </c>
      <c r="R17" s="381">
        <v>0</v>
      </c>
    </row>
    <row r="18" spans="1:18" s="173" customFormat="1" ht="15.75" customHeight="1">
      <c r="A18" s="5">
        <v>8</v>
      </c>
      <c r="B18" s="9" t="s">
        <v>883</v>
      </c>
      <c r="C18" s="378">
        <v>187</v>
      </c>
      <c r="D18" s="87">
        <v>0</v>
      </c>
      <c r="E18" s="87">
        <v>0</v>
      </c>
      <c r="F18" s="378">
        <v>187</v>
      </c>
      <c r="G18" s="379">
        <v>224</v>
      </c>
      <c r="H18" s="380">
        <v>0</v>
      </c>
      <c r="I18" s="380">
        <v>0</v>
      </c>
      <c r="J18" s="379">
        <v>224</v>
      </c>
      <c r="K18" s="380">
        <v>0</v>
      </c>
      <c r="L18" s="380">
        <v>0</v>
      </c>
      <c r="M18" s="380">
        <v>0</v>
      </c>
      <c r="N18" s="380">
        <v>0</v>
      </c>
      <c r="O18" s="380">
        <v>0</v>
      </c>
      <c r="P18" s="380">
        <v>0</v>
      </c>
      <c r="Q18" s="380">
        <v>0</v>
      </c>
      <c r="R18" s="381">
        <v>0</v>
      </c>
    </row>
    <row r="19" spans="1:18" s="173" customFormat="1" ht="15.75" customHeight="1">
      <c r="A19" s="5">
        <v>9</v>
      </c>
      <c r="B19" s="9" t="s">
        <v>884</v>
      </c>
      <c r="C19" s="378">
        <v>205</v>
      </c>
      <c r="D19" s="87">
        <v>0</v>
      </c>
      <c r="E19" s="87">
        <v>0</v>
      </c>
      <c r="F19" s="378">
        <v>205</v>
      </c>
      <c r="G19" s="379">
        <v>226</v>
      </c>
      <c r="H19" s="380">
        <v>0</v>
      </c>
      <c r="I19" s="380">
        <v>0</v>
      </c>
      <c r="J19" s="379">
        <v>226</v>
      </c>
      <c r="K19" s="380">
        <v>0</v>
      </c>
      <c r="L19" s="380">
        <v>0</v>
      </c>
      <c r="M19" s="380">
        <v>0</v>
      </c>
      <c r="N19" s="380">
        <v>0</v>
      </c>
      <c r="O19" s="380">
        <v>0</v>
      </c>
      <c r="P19" s="380">
        <v>0</v>
      </c>
      <c r="Q19" s="380">
        <v>0</v>
      </c>
      <c r="R19" s="381">
        <v>0</v>
      </c>
    </row>
    <row r="20" spans="1:18" s="173" customFormat="1" ht="15.75" customHeight="1">
      <c r="A20" s="5">
        <v>10</v>
      </c>
      <c r="B20" s="9" t="s">
        <v>885</v>
      </c>
      <c r="C20" s="378">
        <v>165</v>
      </c>
      <c r="D20" s="87">
        <v>0</v>
      </c>
      <c r="E20" s="87">
        <v>0</v>
      </c>
      <c r="F20" s="378">
        <v>165</v>
      </c>
      <c r="G20" s="379">
        <v>161</v>
      </c>
      <c r="H20" s="380">
        <v>0</v>
      </c>
      <c r="I20" s="380">
        <v>0</v>
      </c>
      <c r="J20" s="379">
        <v>161</v>
      </c>
      <c r="K20" s="380">
        <v>0</v>
      </c>
      <c r="L20" s="380">
        <v>0</v>
      </c>
      <c r="M20" s="380">
        <v>0</v>
      </c>
      <c r="N20" s="380">
        <v>0</v>
      </c>
      <c r="O20" s="380">
        <v>0</v>
      </c>
      <c r="P20" s="380">
        <v>0</v>
      </c>
      <c r="Q20" s="380">
        <v>0</v>
      </c>
      <c r="R20" s="381">
        <v>0</v>
      </c>
    </row>
    <row r="21" spans="1:18" s="173" customFormat="1" ht="15.75" customHeight="1">
      <c r="A21" s="5">
        <v>11</v>
      </c>
      <c r="B21" s="9" t="s">
        <v>886</v>
      </c>
      <c r="C21" s="378">
        <v>237</v>
      </c>
      <c r="D21" s="87">
        <v>0</v>
      </c>
      <c r="E21" s="87">
        <v>0</v>
      </c>
      <c r="F21" s="378">
        <v>237</v>
      </c>
      <c r="G21" s="379">
        <v>245</v>
      </c>
      <c r="H21" s="380">
        <v>0</v>
      </c>
      <c r="I21" s="380">
        <v>0</v>
      </c>
      <c r="J21" s="379">
        <v>245</v>
      </c>
      <c r="K21" s="380">
        <v>0</v>
      </c>
      <c r="L21" s="380">
        <v>0</v>
      </c>
      <c r="M21" s="380">
        <v>0</v>
      </c>
      <c r="N21" s="380">
        <v>0</v>
      </c>
      <c r="O21" s="380">
        <v>0</v>
      </c>
      <c r="P21" s="380">
        <v>0</v>
      </c>
      <c r="Q21" s="380">
        <v>0</v>
      </c>
      <c r="R21" s="381">
        <v>0</v>
      </c>
    </row>
    <row r="22" spans="1:18" ht="15">
      <c r="A22" s="303" t="s">
        <v>15</v>
      </c>
      <c r="B22" s="93"/>
      <c r="C22" s="342">
        <v>2059</v>
      </c>
      <c r="D22" s="87">
        <v>0</v>
      </c>
      <c r="E22" s="87">
        <v>0</v>
      </c>
      <c r="F22" s="342">
        <v>2059</v>
      </c>
      <c r="G22" s="3">
        <v>2223</v>
      </c>
      <c r="H22" s="87">
        <v>0</v>
      </c>
      <c r="I22" s="87">
        <v>0</v>
      </c>
      <c r="J22" s="3">
        <v>2223</v>
      </c>
      <c r="K22" s="302">
        <f>SUM(K11:K21)</f>
        <v>0</v>
      </c>
      <c r="L22" s="302">
        <f>SUM(L11:L21)</f>
        <v>0</v>
      </c>
      <c r="M22" s="302">
        <f>SUM(M11:M21)</f>
        <v>0</v>
      </c>
      <c r="N22" s="87">
        <v>0</v>
      </c>
      <c r="O22" s="302">
        <f>SUM(O11:O21)</f>
        <v>0</v>
      </c>
      <c r="P22" s="302">
        <f>SUM(P11:P21)</f>
        <v>0</v>
      </c>
      <c r="Q22" s="302">
        <f>SUM(Q11:Q21)</f>
        <v>0</v>
      </c>
      <c r="R22" s="86">
        <v>0</v>
      </c>
    </row>
    <row r="25" spans="1:19" s="15" customFormat="1" ht="12.75">
      <c r="A25" s="14" t="s">
        <v>11</v>
      </c>
      <c r="G25" s="14"/>
      <c r="H25" s="14"/>
      <c r="K25" s="14"/>
      <c r="L25" s="14"/>
      <c r="M25" s="14"/>
      <c r="N25" s="14"/>
      <c r="O25" s="14"/>
      <c r="P25" s="85"/>
      <c r="Q25" s="85"/>
      <c r="R25" s="85"/>
      <c r="S25" s="85"/>
    </row>
    <row r="26" spans="10:19" s="15" customFormat="1" ht="12.75" customHeight="1">
      <c r="J26" s="14"/>
      <c r="K26" s="35"/>
      <c r="L26" s="35"/>
      <c r="M26" s="35"/>
      <c r="N26" s="35"/>
      <c r="O26" s="35"/>
      <c r="P26" s="35"/>
      <c r="Q26" s="35"/>
      <c r="R26" s="35"/>
      <c r="S26" s="35"/>
    </row>
    <row r="27" spans="10:19" s="15" customFormat="1" ht="12.75" customHeight="1">
      <c r="J27" s="35"/>
      <c r="K27" s="35"/>
      <c r="L27" s="35"/>
      <c r="M27" s="560" t="s">
        <v>888</v>
      </c>
      <c r="N27" s="560"/>
      <c r="O27" s="560"/>
      <c r="P27" s="560"/>
      <c r="Q27" s="560"/>
      <c r="R27" s="560"/>
      <c r="S27" s="35"/>
    </row>
    <row r="28" spans="1:19" s="15" customFormat="1" ht="13.5">
      <c r="A28" s="14"/>
      <c r="B28" s="14"/>
      <c r="K28" s="14"/>
      <c r="L28" s="14"/>
      <c r="M28" s="560" t="s">
        <v>889</v>
      </c>
      <c r="N28" s="560"/>
      <c r="O28" s="560"/>
      <c r="P28" s="560"/>
      <c r="Q28" s="560"/>
      <c r="R28" s="560"/>
      <c r="S28" s="35"/>
    </row>
  </sheetData>
  <sheetProtection/>
  <mergeCells count="12">
    <mergeCell ref="G1:M1"/>
    <mergeCell ref="E2:O2"/>
    <mergeCell ref="O8:R8"/>
    <mergeCell ref="C8:F8"/>
    <mergeCell ref="K8:N8"/>
    <mergeCell ref="G8:J8"/>
    <mergeCell ref="M27:R27"/>
    <mergeCell ref="M28:R28"/>
    <mergeCell ref="B4:T4"/>
    <mergeCell ref="A6:B6"/>
    <mergeCell ref="A8:A9"/>
    <mergeCell ref="B8:B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7"/>
  <sheetViews>
    <sheetView view="pageBreakPreview" zoomScaleNormal="70" zoomScaleSheetLayoutView="100" workbookViewId="0" topLeftCell="A1">
      <selection activeCell="H33" sqref="H33"/>
    </sheetView>
  </sheetViews>
  <sheetFormatPr defaultColWidth="9.140625" defaultRowHeight="12.75"/>
  <cols>
    <col min="1" max="1" width="7.28125" style="76" customWidth="1"/>
    <col min="2" max="2" width="14.140625" style="76" customWidth="1"/>
    <col min="3" max="3" width="15.421875" style="76" customWidth="1"/>
    <col min="4" max="4" width="14.8515625" style="76" customWidth="1"/>
    <col min="5" max="5" width="11.8515625" style="76" customWidth="1"/>
    <col min="6" max="6" width="9.8515625" style="76" customWidth="1"/>
    <col min="7" max="7" width="12.7109375" style="76" customWidth="1"/>
    <col min="8" max="9" width="11.00390625" style="76" customWidth="1"/>
    <col min="10" max="10" width="14.140625" style="76" customWidth="1"/>
    <col min="11" max="11" width="12.28125" style="76" customWidth="1"/>
    <col min="12" max="12" width="13.140625" style="76" customWidth="1"/>
    <col min="13" max="13" width="9.7109375" style="76" customWidth="1"/>
    <col min="14" max="14" width="9.57421875" style="76" customWidth="1"/>
    <col min="15" max="15" width="12.7109375" style="76" customWidth="1"/>
    <col min="16" max="16" width="13.28125" style="76" customWidth="1"/>
    <col min="17" max="17" width="11.28125" style="76" customWidth="1"/>
    <col min="18" max="18" width="9.28125" style="76" customWidth="1"/>
    <col min="19" max="19" width="9.140625" style="76" customWidth="1"/>
    <col min="20" max="20" width="12.28125" style="76" customWidth="1"/>
    <col min="21" max="16384" width="9.140625" style="76" customWidth="1"/>
  </cols>
  <sheetData>
    <row r="1" spans="3:18" s="15" customFormat="1" ht="15">
      <c r="C1" s="44"/>
      <c r="D1" s="44"/>
      <c r="E1" s="44"/>
      <c r="F1" s="44"/>
      <c r="G1" s="44"/>
      <c r="H1" s="44"/>
      <c r="I1" s="112" t="s">
        <v>0</v>
      </c>
      <c r="J1" s="44"/>
      <c r="Q1" s="715" t="s">
        <v>532</v>
      </c>
      <c r="R1" s="715"/>
    </row>
    <row r="2" spans="7:17" s="15" customFormat="1" ht="21">
      <c r="G2" s="585" t="s">
        <v>694</v>
      </c>
      <c r="H2" s="585"/>
      <c r="I2" s="585"/>
      <c r="J2" s="585"/>
      <c r="K2" s="585"/>
      <c r="L2" s="585"/>
      <c r="M2" s="585"/>
      <c r="N2" s="43"/>
      <c r="O2" s="43"/>
      <c r="P2" s="43"/>
      <c r="Q2" s="43"/>
    </row>
    <row r="3" spans="7:17" s="15" customFormat="1" ht="21">
      <c r="G3" s="132"/>
      <c r="H3" s="132"/>
      <c r="I3" s="132"/>
      <c r="J3" s="132"/>
      <c r="K3" s="132"/>
      <c r="L3" s="132"/>
      <c r="M3" s="132"/>
      <c r="N3" s="43"/>
      <c r="O3" s="43"/>
      <c r="P3" s="43"/>
      <c r="Q3" s="43"/>
    </row>
    <row r="4" spans="2:20" ht="17.25">
      <c r="B4" s="866" t="s">
        <v>707</v>
      </c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</row>
    <row r="5" spans="3:20" ht="15">
      <c r="C5" s="77"/>
      <c r="D5" s="7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ht="14.25">
      <c r="A6" s="557" t="s">
        <v>911</v>
      </c>
    </row>
    <row r="7" spans="2:17" ht="14.25">
      <c r="B7" s="79"/>
      <c r="Q7" s="120" t="s">
        <v>132</v>
      </c>
    </row>
    <row r="8" spans="1:19" s="80" customFormat="1" ht="32.25" customHeight="1">
      <c r="A8" s="587" t="s">
        <v>2</v>
      </c>
      <c r="B8" s="850" t="s">
        <v>3</v>
      </c>
      <c r="C8" s="855" t="s">
        <v>445</v>
      </c>
      <c r="D8" s="855"/>
      <c r="E8" s="855"/>
      <c r="F8" s="855"/>
      <c r="G8" s="855" t="s">
        <v>446</v>
      </c>
      <c r="H8" s="855"/>
      <c r="I8" s="855"/>
      <c r="J8" s="855"/>
      <c r="K8" s="855" t="s">
        <v>447</v>
      </c>
      <c r="L8" s="855"/>
      <c r="M8" s="855"/>
      <c r="N8" s="855"/>
      <c r="O8" s="855" t="s">
        <v>448</v>
      </c>
      <c r="P8" s="855"/>
      <c r="Q8" s="855"/>
      <c r="R8" s="850"/>
      <c r="S8" s="867" t="s">
        <v>155</v>
      </c>
    </row>
    <row r="9" spans="1:19" s="81" customFormat="1" ht="75" customHeight="1">
      <c r="A9" s="587"/>
      <c r="B9" s="851"/>
      <c r="C9" s="87" t="s">
        <v>152</v>
      </c>
      <c r="D9" s="137" t="s">
        <v>154</v>
      </c>
      <c r="E9" s="87" t="s">
        <v>131</v>
      </c>
      <c r="F9" s="137" t="s">
        <v>153</v>
      </c>
      <c r="G9" s="87" t="s">
        <v>233</v>
      </c>
      <c r="H9" s="137" t="s">
        <v>154</v>
      </c>
      <c r="I9" s="87" t="s">
        <v>131</v>
      </c>
      <c r="J9" s="137" t="s">
        <v>153</v>
      </c>
      <c r="K9" s="87" t="s">
        <v>233</v>
      </c>
      <c r="L9" s="137" t="s">
        <v>154</v>
      </c>
      <c r="M9" s="87" t="s">
        <v>131</v>
      </c>
      <c r="N9" s="137" t="s">
        <v>153</v>
      </c>
      <c r="O9" s="87" t="s">
        <v>233</v>
      </c>
      <c r="P9" s="137" t="s">
        <v>154</v>
      </c>
      <c r="Q9" s="87" t="s">
        <v>131</v>
      </c>
      <c r="R9" s="138" t="s">
        <v>153</v>
      </c>
      <c r="S9" s="867"/>
    </row>
    <row r="10" spans="1:19" s="81" customFormat="1" ht="15.75" customHeight="1">
      <c r="A10" s="5">
        <v>1</v>
      </c>
      <c r="B10" s="86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5">
        <v>11</v>
      </c>
      <c r="L10" s="75">
        <v>12</v>
      </c>
      <c r="M10" s="75">
        <v>13</v>
      </c>
      <c r="N10" s="75">
        <v>14</v>
      </c>
      <c r="O10" s="75">
        <v>15</v>
      </c>
      <c r="P10" s="75">
        <v>16</v>
      </c>
      <c r="Q10" s="75">
        <v>17</v>
      </c>
      <c r="R10" s="129">
        <v>18</v>
      </c>
      <c r="S10" s="136">
        <v>19</v>
      </c>
    </row>
    <row r="11" spans="1:19" s="81" customFormat="1" ht="15.75" customHeight="1">
      <c r="A11" s="5">
        <v>1</v>
      </c>
      <c r="B11" s="857" t="s">
        <v>887</v>
      </c>
      <c r="C11" s="858"/>
      <c r="D11" s="858"/>
      <c r="E11" s="858"/>
      <c r="F11" s="858"/>
      <c r="G11" s="858"/>
      <c r="H11" s="858"/>
      <c r="I11" s="858"/>
      <c r="J11" s="858"/>
      <c r="K11" s="858"/>
      <c r="L11" s="858"/>
      <c r="M11" s="858"/>
      <c r="N11" s="858"/>
      <c r="O11" s="858"/>
      <c r="P11" s="858"/>
      <c r="Q11" s="858"/>
      <c r="R11" s="858"/>
      <c r="S11" s="859"/>
    </row>
    <row r="12" spans="1:19" s="81" customFormat="1" ht="15.75" customHeight="1">
      <c r="A12" s="5">
        <v>2</v>
      </c>
      <c r="B12" s="860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2"/>
    </row>
    <row r="13" spans="1:19" s="81" customFormat="1" ht="15.75" customHeight="1">
      <c r="A13" s="5">
        <v>3</v>
      </c>
      <c r="B13" s="860"/>
      <c r="C13" s="861"/>
      <c r="D13" s="861"/>
      <c r="E13" s="861"/>
      <c r="F13" s="861"/>
      <c r="G13" s="861"/>
      <c r="H13" s="861"/>
      <c r="I13" s="861"/>
      <c r="J13" s="861"/>
      <c r="K13" s="861"/>
      <c r="L13" s="861"/>
      <c r="M13" s="861"/>
      <c r="N13" s="861"/>
      <c r="O13" s="861"/>
      <c r="P13" s="861"/>
      <c r="Q13" s="861"/>
      <c r="R13" s="861"/>
      <c r="S13" s="862"/>
    </row>
    <row r="14" spans="1:19" s="81" customFormat="1" ht="15.75" customHeight="1">
      <c r="A14" s="5">
        <v>4</v>
      </c>
      <c r="B14" s="860"/>
      <c r="C14" s="861"/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2"/>
    </row>
    <row r="15" spans="1:19" s="81" customFormat="1" ht="15.75" customHeight="1">
      <c r="A15" s="5">
        <v>5</v>
      </c>
      <c r="B15" s="860"/>
      <c r="C15" s="861"/>
      <c r="D15" s="861"/>
      <c r="E15" s="861"/>
      <c r="F15" s="861"/>
      <c r="G15" s="861"/>
      <c r="H15" s="861"/>
      <c r="I15" s="861"/>
      <c r="J15" s="861"/>
      <c r="K15" s="861"/>
      <c r="L15" s="861"/>
      <c r="M15" s="861"/>
      <c r="N15" s="861"/>
      <c r="O15" s="861"/>
      <c r="P15" s="861"/>
      <c r="Q15" s="861"/>
      <c r="R15" s="861"/>
      <c r="S15" s="862"/>
    </row>
    <row r="16" spans="1:19" s="81" customFormat="1" ht="15.75" customHeight="1">
      <c r="A16" s="5">
        <v>6</v>
      </c>
      <c r="B16" s="860"/>
      <c r="C16" s="861"/>
      <c r="D16" s="861"/>
      <c r="E16" s="861"/>
      <c r="F16" s="861"/>
      <c r="G16" s="861"/>
      <c r="H16" s="861"/>
      <c r="I16" s="861"/>
      <c r="J16" s="861"/>
      <c r="K16" s="861"/>
      <c r="L16" s="861"/>
      <c r="M16" s="861"/>
      <c r="N16" s="861"/>
      <c r="O16" s="861"/>
      <c r="P16" s="861"/>
      <c r="Q16" s="861"/>
      <c r="R16" s="861"/>
      <c r="S16" s="862"/>
    </row>
    <row r="17" spans="1:19" s="81" customFormat="1" ht="15.75" customHeight="1">
      <c r="A17" s="5">
        <v>7</v>
      </c>
      <c r="B17" s="860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2"/>
    </row>
    <row r="18" spans="1:19" ht="14.25">
      <c r="A18" s="5">
        <v>8</v>
      </c>
      <c r="B18" s="860"/>
      <c r="C18" s="861"/>
      <c r="D18" s="861"/>
      <c r="E18" s="861"/>
      <c r="F18" s="861"/>
      <c r="G18" s="861"/>
      <c r="H18" s="861"/>
      <c r="I18" s="861"/>
      <c r="J18" s="861"/>
      <c r="K18" s="861"/>
      <c r="L18" s="861"/>
      <c r="M18" s="861"/>
      <c r="N18" s="861"/>
      <c r="O18" s="861"/>
      <c r="P18" s="861"/>
      <c r="Q18" s="861"/>
      <c r="R18" s="861"/>
      <c r="S18" s="862"/>
    </row>
    <row r="19" spans="1:19" ht="14.25">
      <c r="A19" s="5">
        <v>9</v>
      </c>
      <c r="B19" s="860"/>
      <c r="C19" s="861"/>
      <c r="D19" s="861"/>
      <c r="E19" s="861"/>
      <c r="F19" s="861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1"/>
      <c r="R19" s="861"/>
      <c r="S19" s="862"/>
    </row>
    <row r="20" spans="1:19" ht="14.25">
      <c r="A20" s="5">
        <v>10</v>
      </c>
      <c r="B20" s="860"/>
      <c r="C20" s="861"/>
      <c r="D20" s="861"/>
      <c r="E20" s="861"/>
      <c r="F20" s="861"/>
      <c r="G20" s="861"/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861"/>
      <c r="S20" s="862"/>
    </row>
    <row r="21" spans="1:19" ht="14.25">
      <c r="A21" s="5">
        <v>11</v>
      </c>
      <c r="B21" s="863"/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S21" s="865"/>
    </row>
    <row r="22" spans="1:19" ht="14.25">
      <c r="A22" s="302" t="s">
        <v>15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14.25">
      <c r="A23" s="304" t="s">
        <v>482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15" customFormat="1" ht="12.75">
      <c r="A24" s="14" t="s">
        <v>11</v>
      </c>
      <c r="G24" s="14"/>
      <c r="H24" s="14"/>
      <c r="K24" s="14"/>
      <c r="L24" s="14"/>
      <c r="M24" s="14"/>
      <c r="N24" s="14"/>
      <c r="O24" s="14"/>
      <c r="P24" s="14"/>
      <c r="Q24" s="14"/>
      <c r="R24" s="678"/>
      <c r="S24" s="678"/>
    </row>
    <row r="25" spans="10:19" s="15" customFormat="1" ht="12.75" customHeight="1">
      <c r="J25" s="14"/>
      <c r="K25" s="35"/>
      <c r="L25" s="35"/>
      <c r="M25" s="35"/>
      <c r="N25" s="35"/>
      <c r="O25" s="35"/>
      <c r="P25" s="35"/>
      <c r="Q25" s="35"/>
      <c r="R25" s="35"/>
      <c r="S25" s="35"/>
    </row>
    <row r="26" spans="10:19" s="15" customFormat="1" ht="12.75" customHeight="1">
      <c r="J26" s="35"/>
      <c r="K26" s="35"/>
      <c r="L26" s="35"/>
      <c r="M26" s="35"/>
      <c r="N26" s="560" t="s">
        <v>888</v>
      </c>
      <c r="O26" s="560"/>
      <c r="P26" s="560"/>
      <c r="Q26" s="560"/>
      <c r="R26" s="560"/>
      <c r="S26" s="560"/>
    </row>
    <row r="27" spans="1:19" s="15" customFormat="1" ht="13.5">
      <c r="A27" s="14"/>
      <c r="B27" s="14"/>
      <c r="K27" s="14"/>
      <c r="L27" s="14"/>
      <c r="M27" s="14"/>
      <c r="N27" s="560" t="s">
        <v>889</v>
      </c>
      <c r="O27" s="560"/>
      <c r="P27" s="560"/>
      <c r="Q27" s="560"/>
      <c r="R27" s="560"/>
      <c r="S27" s="560"/>
    </row>
  </sheetData>
  <sheetProtection/>
  <mergeCells count="14">
    <mergeCell ref="A8:A9"/>
    <mergeCell ref="B8:B9"/>
    <mergeCell ref="C8:F8"/>
    <mergeCell ref="G8:J8"/>
    <mergeCell ref="K8:N8"/>
    <mergeCell ref="S8:S9"/>
    <mergeCell ref="O8:R8"/>
    <mergeCell ref="B11:S21"/>
    <mergeCell ref="N26:S26"/>
    <mergeCell ref="N27:S27"/>
    <mergeCell ref="Q1:R1"/>
    <mergeCell ref="B4:T4"/>
    <mergeCell ref="R24:S24"/>
    <mergeCell ref="G2:M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9"/>
  <sheetViews>
    <sheetView view="pageBreakPreview" zoomScaleNormal="80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9.140625" style="76" customWidth="1"/>
    <col min="2" max="2" width="25.140625" style="76" customWidth="1"/>
    <col min="3" max="3" width="19.00390625" style="76" customWidth="1"/>
    <col min="4" max="4" width="19.7109375" style="76" customWidth="1"/>
    <col min="5" max="5" width="18.140625" style="76" customWidth="1"/>
    <col min="6" max="6" width="15.421875" style="76" customWidth="1"/>
    <col min="7" max="7" width="15.7109375" style="76" customWidth="1"/>
    <col min="8" max="8" width="12.28125" style="76" customWidth="1"/>
    <col min="9" max="10" width="9.140625" style="76" customWidth="1"/>
    <col min="11" max="11" width="9.28125" style="76" customWidth="1"/>
    <col min="12" max="16384" width="9.140625" style="76" customWidth="1"/>
  </cols>
  <sheetData>
    <row r="1" spans="3:7" s="15" customFormat="1" ht="15">
      <c r="C1" s="44"/>
      <c r="D1" s="44"/>
      <c r="E1" s="44"/>
      <c r="F1" s="715" t="s">
        <v>823</v>
      </c>
      <c r="G1" s="715"/>
    </row>
    <row r="2" spans="2:9" s="15" customFormat="1" ht="30.75" customHeight="1">
      <c r="B2" s="585" t="s">
        <v>694</v>
      </c>
      <c r="C2" s="585"/>
      <c r="D2" s="585"/>
      <c r="E2" s="585"/>
      <c r="F2" s="585"/>
      <c r="G2" s="43"/>
      <c r="H2" s="43"/>
      <c r="I2" s="43"/>
    </row>
    <row r="3" s="15" customFormat="1" ht="21">
      <c r="G3" s="132"/>
    </row>
    <row r="4" spans="2:8" ht="17.25">
      <c r="B4" s="849" t="s">
        <v>829</v>
      </c>
      <c r="C4" s="849"/>
      <c r="D4" s="849"/>
      <c r="E4" s="849"/>
      <c r="F4" s="849"/>
      <c r="G4" s="849"/>
      <c r="H4" s="849"/>
    </row>
    <row r="5" spans="3:8" ht="15">
      <c r="C5" s="77"/>
      <c r="D5" s="78"/>
      <c r="E5" s="77"/>
      <c r="F5" s="77"/>
      <c r="G5" s="77"/>
      <c r="H5" s="77"/>
    </row>
    <row r="6" ht="14.25">
      <c r="A6" s="557" t="s">
        <v>911</v>
      </c>
    </row>
    <row r="7" ht="14.25">
      <c r="B7" s="347"/>
    </row>
    <row r="8" spans="1:7" s="81" customFormat="1" ht="30.75" customHeight="1">
      <c r="A8" s="869" t="s">
        <v>2</v>
      </c>
      <c r="B8" s="868" t="s">
        <v>3</v>
      </c>
      <c r="C8" s="868" t="s">
        <v>848</v>
      </c>
      <c r="D8" s="870" t="s">
        <v>849</v>
      </c>
      <c r="E8" s="868" t="s">
        <v>822</v>
      </c>
      <c r="F8" s="868"/>
      <c r="G8" s="868"/>
    </row>
    <row r="9" spans="1:7" s="81" customFormat="1" ht="48.75" customHeight="1">
      <c r="A9" s="869"/>
      <c r="B9" s="868"/>
      <c r="C9" s="868"/>
      <c r="D9" s="871"/>
      <c r="E9" s="349" t="s">
        <v>830</v>
      </c>
      <c r="F9" s="349" t="s">
        <v>821</v>
      </c>
      <c r="G9" s="349" t="s">
        <v>15</v>
      </c>
    </row>
    <row r="10" spans="1:7" s="81" customFormat="1" ht="15.75" customHeight="1">
      <c r="A10" s="66">
        <v>1</v>
      </c>
      <c r="B10" s="363">
        <v>2</v>
      </c>
      <c r="C10" s="363">
        <v>3</v>
      </c>
      <c r="D10" s="363">
        <v>4</v>
      </c>
      <c r="E10" s="365">
        <v>5</v>
      </c>
      <c r="F10" s="365">
        <v>6</v>
      </c>
      <c r="G10" s="365">
        <v>7</v>
      </c>
    </row>
    <row r="11" spans="1:7" s="81" customFormat="1" ht="15.75" customHeight="1">
      <c r="A11" s="393">
        <v>1</v>
      </c>
      <c r="B11" s="9" t="s">
        <v>876</v>
      </c>
      <c r="C11" s="395">
        <v>252</v>
      </c>
      <c r="D11" s="395">
        <v>132</v>
      </c>
      <c r="E11" s="397">
        <v>11.73</v>
      </c>
      <c r="F11" s="397">
        <v>1.47</v>
      </c>
      <c r="G11" s="397">
        <f aca="true" t="shared" si="0" ref="G11:G22">SUM(E11:F11)</f>
        <v>13.200000000000001</v>
      </c>
    </row>
    <row r="12" spans="1:7" s="81" customFormat="1" ht="15.75" customHeight="1">
      <c r="A12" s="393">
        <v>2</v>
      </c>
      <c r="B12" s="9" t="s">
        <v>877</v>
      </c>
      <c r="C12" s="395">
        <v>100</v>
      </c>
      <c r="D12" s="395">
        <v>53</v>
      </c>
      <c r="E12" s="397">
        <v>4.71</v>
      </c>
      <c r="F12" s="397">
        <v>0.59</v>
      </c>
      <c r="G12" s="397">
        <f t="shared" si="0"/>
        <v>5.3</v>
      </c>
    </row>
    <row r="13" spans="1:7" s="81" customFormat="1" ht="15.75" customHeight="1">
      <c r="A13" s="393">
        <v>3</v>
      </c>
      <c r="B13" s="9" t="s">
        <v>878</v>
      </c>
      <c r="C13" s="395">
        <v>158</v>
      </c>
      <c r="D13" s="395">
        <v>83</v>
      </c>
      <c r="E13" s="397">
        <v>7.38</v>
      </c>
      <c r="F13" s="397">
        <v>0.92</v>
      </c>
      <c r="G13" s="397">
        <f t="shared" si="0"/>
        <v>8.3</v>
      </c>
    </row>
    <row r="14" spans="1:7" s="81" customFormat="1" ht="15.75" customHeight="1">
      <c r="A14" s="393">
        <v>4</v>
      </c>
      <c r="B14" s="9" t="s">
        <v>879</v>
      </c>
      <c r="C14" s="395">
        <v>76</v>
      </c>
      <c r="D14" s="395">
        <v>40</v>
      </c>
      <c r="E14" s="397">
        <v>3.56</v>
      </c>
      <c r="F14" s="397">
        <v>0.44</v>
      </c>
      <c r="G14" s="397">
        <f t="shared" si="0"/>
        <v>4</v>
      </c>
    </row>
    <row r="15" spans="1:7" s="81" customFormat="1" ht="15.75" customHeight="1">
      <c r="A15" s="393">
        <v>5</v>
      </c>
      <c r="B15" s="9" t="s">
        <v>880</v>
      </c>
      <c r="C15" s="395">
        <v>194</v>
      </c>
      <c r="D15" s="395">
        <v>102</v>
      </c>
      <c r="E15" s="397">
        <v>9.07</v>
      </c>
      <c r="F15" s="397">
        <v>1.13</v>
      </c>
      <c r="G15" s="397">
        <f t="shared" si="0"/>
        <v>10.2</v>
      </c>
    </row>
    <row r="16" spans="1:7" s="81" customFormat="1" ht="15.75" customHeight="1">
      <c r="A16" s="393">
        <v>6</v>
      </c>
      <c r="B16" s="9" t="s">
        <v>881</v>
      </c>
      <c r="C16" s="395">
        <v>197</v>
      </c>
      <c r="D16" s="395">
        <v>103</v>
      </c>
      <c r="E16" s="397">
        <v>9.16</v>
      </c>
      <c r="F16" s="397">
        <v>1.14</v>
      </c>
      <c r="G16" s="397">
        <f t="shared" si="0"/>
        <v>10.3</v>
      </c>
    </row>
    <row r="17" spans="1:7" s="81" customFormat="1" ht="15.75" customHeight="1">
      <c r="A17" s="393">
        <v>7</v>
      </c>
      <c r="B17" s="9" t="s">
        <v>882</v>
      </c>
      <c r="C17" s="395">
        <v>113</v>
      </c>
      <c r="D17" s="395">
        <v>59</v>
      </c>
      <c r="E17" s="397">
        <v>5.24</v>
      </c>
      <c r="F17" s="397">
        <v>0.66</v>
      </c>
      <c r="G17" s="397">
        <f t="shared" si="0"/>
        <v>5.9</v>
      </c>
    </row>
    <row r="18" spans="1:7" ht="14.25">
      <c r="A18" s="393">
        <v>8</v>
      </c>
      <c r="B18" s="9" t="s">
        <v>883</v>
      </c>
      <c r="C18" s="396">
        <v>163</v>
      </c>
      <c r="D18" s="396">
        <v>85</v>
      </c>
      <c r="E18" s="397">
        <v>7.56</v>
      </c>
      <c r="F18" s="397">
        <v>0.94</v>
      </c>
      <c r="G18" s="397">
        <f t="shared" si="0"/>
        <v>8.5</v>
      </c>
    </row>
    <row r="19" spans="1:7" ht="14.25">
      <c r="A19" s="393">
        <v>9</v>
      </c>
      <c r="B19" s="9" t="s">
        <v>884</v>
      </c>
      <c r="C19" s="396">
        <v>180</v>
      </c>
      <c r="D19" s="396">
        <v>94</v>
      </c>
      <c r="E19" s="397">
        <v>8.36</v>
      </c>
      <c r="F19" s="397">
        <v>1.04</v>
      </c>
      <c r="G19" s="397">
        <f t="shared" si="0"/>
        <v>9.399999999999999</v>
      </c>
    </row>
    <row r="20" spans="1:7" ht="14.25">
      <c r="A20" s="393">
        <v>10</v>
      </c>
      <c r="B20" s="9" t="s">
        <v>885</v>
      </c>
      <c r="C20" s="396">
        <v>139</v>
      </c>
      <c r="D20" s="396">
        <v>73</v>
      </c>
      <c r="E20" s="397">
        <v>6.49</v>
      </c>
      <c r="F20" s="397">
        <v>0.81</v>
      </c>
      <c r="G20" s="397">
        <f t="shared" si="0"/>
        <v>7.300000000000001</v>
      </c>
    </row>
    <row r="21" spans="1:7" ht="14.25">
      <c r="A21" s="393">
        <v>11</v>
      </c>
      <c r="B21" s="9" t="s">
        <v>886</v>
      </c>
      <c r="C21" s="396">
        <v>205</v>
      </c>
      <c r="D21" s="396">
        <v>108</v>
      </c>
      <c r="E21" s="397">
        <v>9.6</v>
      </c>
      <c r="F21" s="397">
        <v>1.2</v>
      </c>
      <c r="G21" s="397">
        <f t="shared" si="0"/>
        <v>10.799999999999999</v>
      </c>
    </row>
    <row r="22" spans="1:7" ht="14.25">
      <c r="A22" s="302" t="s">
        <v>15</v>
      </c>
      <c r="B22" s="82"/>
      <c r="C22" s="394">
        <f>SUM(C11:C21)</f>
        <v>1777</v>
      </c>
      <c r="D22" s="394">
        <f>SUM(D11:D21)</f>
        <v>932</v>
      </c>
      <c r="E22" s="397">
        <f>SUM(E11:E21)</f>
        <v>82.86</v>
      </c>
      <c r="F22" s="397">
        <f>SUM(F11:F21)</f>
        <v>10.339999999999998</v>
      </c>
      <c r="G22" s="397">
        <f t="shared" si="0"/>
        <v>93.2</v>
      </c>
    </row>
    <row r="23" spans="1:7" ht="14.25">
      <c r="A23" s="304"/>
      <c r="B23" s="83"/>
      <c r="C23" s="83"/>
      <c r="D23" s="83"/>
      <c r="E23" s="83"/>
      <c r="F23" s="83"/>
      <c r="G23" s="83"/>
    </row>
    <row r="24" spans="1:7" s="15" customFormat="1" ht="12.75" customHeight="1">
      <c r="A24" s="14" t="s">
        <v>11</v>
      </c>
      <c r="G24" s="14"/>
    </row>
    <row r="25" spans="1:2" s="15" customFormat="1" ht="12.75">
      <c r="A25" s="14"/>
      <c r="B25" s="14"/>
    </row>
    <row r="26" spans="6:7" ht="14.25">
      <c r="F26" s="85"/>
      <c r="G26" s="85"/>
    </row>
    <row r="27" spans="1:10" ht="14.25">
      <c r="A27" s="14"/>
      <c r="C27" s="35"/>
      <c r="D27" s="35"/>
      <c r="E27" s="35"/>
      <c r="F27" s="35"/>
      <c r="G27" s="35"/>
      <c r="H27" s="35"/>
      <c r="I27" s="35"/>
      <c r="J27" s="35"/>
    </row>
    <row r="28" spans="2:10" ht="14.25">
      <c r="B28" s="35"/>
      <c r="C28" s="35"/>
      <c r="D28" s="35"/>
      <c r="E28" s="560" t="s">
        <v>888</v>
      </c>
      <c r="F28" s="560"/>
      <c r="G28" s="560"/>
      <c r="H28" s="320"/>
      <c r="I28" s="320"/>
      <c r="J28" s="320"/>
    </row>
    <row r="29" spans="1:10" ht="14.25">
      <c r="A29" s="15"/>
      <c r="B29" s="14"/>
      <c r="C29" s="14"/>
      <c r="D29" s="14"/>
      <c r="E29" s="560" t="s">
        <v>889</v>
      </c>
      <c r="F29" s="560"/>
      <c r="G29" s="560"/>
      <c r="H29" s="320"/>
      <c r="I29" s="320"/>
      <c r="J29" s="320"/>
    </row>
  </sheetData>
  <sheetProtection/>
  <mergeCells count="10">
    <mergeCell ref="E28:G28"/>
    <mergeCell ref="B2:F2"/>
    <mergeCell ref="F1:G1"/>
    <mergeCell ref="E29:G29"/>
    <mergeCell ref="E8:G8"/>
    <mergeCell ref="A8:A9"/>
    <mergeCell ref="B8:B9"/>
    <mergeCell ref="C8:C9"/>
    <mergeCell ref="D8:D9"/>
    <mergeCell ref="B4:H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8"/>
  <sheetViews>
    <sheetView view="pageBreakPreview" zoomScale="90" zoomScaleNormal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9.140625" style="76" customWidth="1"/>
    <col min="2" max="2" width="11.28125" style="76" customWidth="1"/>
    <col min="3" max="3" width="9.7109375" style="76" customWidth="1"/>
    <col min="4" max="4" width="8.140625" style="76" customWidth="1"/>
    <col min="5" max="5" width="7.421875" style="76" customWidth="1"/>
    <col min="6" max="6" width="9.140625" style="76" customWidth="1"/>
    <col min="7" max="7" width="9.57421875" style="76" customWidth="1"/>
    <col min="8" max="8" width="8.140625" style="76" customWidth="1"/>
    <col min="9" max="9" width="6.8515625" style="76" customWidth="1"/>
    <col min="10" max="10" width="9.28125" style="76" customWidth="1"/>
    <col min="11" max="11" width="10.57421875" style="76" customWidth="1"/>
    <col min="12" max="12" width="8.7109375" style="76" customWidth="1"/>
    <col min="13" max="13" width="7.421875" style="76" customWidth="1"/>
    <col min="14" max="14" width="8.57421875" style="76" customWidth="1"/>
    <col min="15" max="15" width="8.7109375" style="76" customWidth="1"/>
    <col min="16" max="16" width="8.57421875" style="76" customWidth="1"/>
    <col min="17" max="17" width="7.8515625" style="76" customWidth="1"/>
    <col min="18" max="18" width="8.57421875" style="76" customWidth="1"/>
    <col min="19" max="20" width="10.57421875" style="76" customWidth="1"/>
    <col min="21" max="21" width="11.140625" style="76" customWidth="1"/>
    <col min="22" max="22" width="10.7109375" style="76" bestFit="1" customWidth="1"/>
    <col min="23" max="16384" width="9.140625" style="76" customWidth="1"/>
  </cols>
  <sheetData>
    <row r="1" spans="3:24" s="15" customFormat="1" ht="15">
      <c r="C1" s="44"/>
      <c r="D1" s="44"/>
      <c r="E1" s="44"/>
      <c r="F1" s="44"/>
      <c r="G1" s="44"/>
      <c r="H1" s="44"/>
      <c r="I1" s="112" t="s">
        <v>0</v>
      </c>
      <c r="J1" s="112"/>
      <c r="S1" s="40"/>
      <c r="T1" s="40"/>
      <c r="U1" s="664" t="s">
        <v>533</v>
      </c>
      <c r="V1" s="664"/>
      <c r="W1" s="42"/>
      <c r="X1" s="42"/>
    </row>
    <row r="2" spans="5:16" s="15" customFormat="1" ht="21">
      <c r="E2" s="585" t="s">
        <v>694</v>
      </c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8:16" s="15" customFormat="1" ht="21">
      <c r="H3" s="43"/>
      <c r="I3" s="43"/>
      <c r="J3" s="43"/>
      <c r="K3" s="43"/>
      <c r="L3" s="43"/>
      <c r="M3" s="43"/>
      <c r="N3" s="43"/>
      <c r="O3" s="43"/>
      <c r="P3" s="43"/>
    </row>
    <row r="4" spans="3:23" ht="15">
      <c r="C4" s="586" t="s">
        <v>811</v>
      </c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46"/>
      <c r="S4" s="118"/>
      <c r="T4" s="118"/>
      <c r="U4" s="118"/>
      <c r="V4" s="118"/>
      <c r="W4" s="112"/>
    </row>
    <row r="5" spans="3:23" ht="14.25">
      <c r="C5" s="77"/>
      <c r="D5" s="77"/>
      <c r="E5" s="77"/>
      <c r="F5" s="77"/>
      <c r="G5" s="77"/>
      <c r="H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" ht="14.25">
      <c r="A6" s="557" t="s">
        <v>911</v>
      </c>
      <c r="B6" s="88"/>
    </row>
    <row r="7" ht="14.25">
      <c r="B7" s="347"/>
    </row>
    <row r="8" spans="1:22" s="80" customFormat="1" ht="24.75" customHeight="1">
      <c r="A8" s="587" t="s">
        <v>2</v>
      </c>
      <c r="B8" s="855" t="s">
        <v>3</v>
      </c>
      <c r="C8" s="852" t="s">
        <v>812</v>
      </c>
      <c r="D8" s="853"/>
      <c r="E8" s="853"/>
      <c r="F8" s="853"/>
      <c r="G8" s="852" t="s">
        <v>816</v>
      </c>
      <c r="H8" s="853"/>
      <c r="I8" s="853"/>
      <c r="J8" s="853"/>
      <c r="K8" s="852" t="s">
        <v>817</v>
      </c>
      <c r="L8" s="853"/>
      <c r="M8" s="853"/>
      <c r="N8" s="853"/>
      <c r="O8" s="852" t="s">
        <v>818</v>
      </c>
      <c r="P8" s="853"/>
      <c r="Q8" s="853"/>
      <c r="R8" s="853"/>
      <c r="S8" s="872" t="s">
        <v>15</v>
      </c>
      <c r="T8" s="873"/>
      <c r="U8" s="873"/>
      <c r="V8" s="873"/>
    </row>
    <row r="9" spans="1:22" s="81" customFormat="1" ht="29.25" customHeight="1">
      <c r="A9" s="587"/>
      <c r="B9" s="855"/>
      <c r="C9" s="883" t="s">
        <v>813</v>
      </c>
      <c r="D9" s="885" t="s">
        <v>815</v>
      </c>
      <c r="E9" s="886"/>
      <c r="F9" s="887"/>
      <c r="G9" s="883" t="s">
        <v>813</v>
      </c>
      <c r="H9" s="885" t="s">
        <v>815</v>
      </c>
      <c r="I9" s="886"/>
      <c r="J9" s="887"/>
      <c r="K9" s="883" t="s">
        <v>813</v>
      </c>
      <c r="L9" s="885" t="s">
        <v>815</v>
      </c>
      <c r="M9" s="886"/>
      <c r="N9" s="887"/>
      <c r="O9" s="883" t="s">
        <v>813</v>
      </c>
      <c r="P9" s="885" t="s">
        <v>815</v>
      </c>
      <c r="Q9" s="886"/>
      <c r="R9" s="887"/>
      <c r="S9" s="883" t="s">
        <v>813</v>
      </c>
      <c r="T9" s="885" t="s">
        <v>815</v>
      </c>
      <c r="U9" s="886"/>
      <c r="V9" s="887"/>
    </row>
    <row r="10" spans="1:22" s="81" customFormat="1" ht="46.5" customHeight="1">
      <c r="A10" s="587"/>
      <c r="B10" s="855"/>
      <c r="C10" s="884"/>
      <c r="D10" s="75" t="s">
        <v>814</v>
      </c>
      <c r="E10" s="75" t="s">
        <v>196</v>
      </c>
      <c r="F10" s="75" t="s">
        <v>15</v>
      </c>
      <c r="G10" s="884"/>
      <c r="H10" s="75" t="s">
        <v>814</v>
      </c>
      <c r="I10" s="75" t="s">
        <v>196</v>
      </c>
      <c r="J10" s="75" t="s">
        <v>15</v>
      </c>
      <c r="K10" s="884"/>
      <c r="L10" s="75" t="s">
        <v>814</v>
      </c>
      <c r="M10" s="75" t="s">
        <v>196</v>
      </c>
      <c r="N10" s="75" t="s">
        <v>15</v>
      </c>
      <c r="O10" s="884"/>
      <c r="P10" s="75" t="s">
        <v>814</v>
      </c>
      <c r="Q10" s="75" t="s">
        <v>196</v>
      </c>
      <c r="R10" s="75" t="s">
        <v>15</v>
      </c>
      <c r="S10" s="884"/>
      <c r="T10" s="75" t="s">
        <v>814</v>
      </c>
      <c r="U10" s="75" t="s">
        <v>196</v>
      </c>
      <c r="V10" s="75" t="s">
        <v>15</v>
      </c>
    </row>
    <row r="11" spans="1:22" s="162" customFormat="1" ht="15.75" customHeight="1">
      <c r="A11" s="348">
        <v>1</v>
      </c>
      <c r="B11" s="161">
        <v>2</v>
      </c>
      <c r="C11" s="161">
        <v>3</v>
      </c>
      <c r="D11" s="348">
        <v>4</v>
      </c>
      <c r="E11" s="161">
        <v>5</v>
      </c>
      <c r="F11" s="161">
        <v>6</v>
      </c>
      <c r="G11" s="348">
        <v>7</v>
      </c>
      <c r="H11" s="161">
        <v>8</v>
      </c>
      <c r="I11" s="161">
        <v>9</v>
      </c>
      <c r="J11" s="348">
        <v>10</v>
      </c>
      <c r="K11" s="161">
        <v>11</v>
      </c>
      <c r="L11" s="161">
        <v>12</v>
      </c>
      <c r="M11" s="348">
        <v>13</v>
      </c>
      <c r="N11" s="161">
        <v>14</v>
      </c>
      <c r="O11" s="161">
        <v>15</v>
      </c>
      <c r="P11" s="348">
        <v>16</v>
      </c>
      <c r="Q11" s="161">
        <v>17</v>
      </c>
      <c r="R11" s="161">
        <v>18</v>
      </c>
      <c r="S11" s="348">
        <v>19</v>
      </c>
      <c r="T11" s="161">
        <v>20</v>
      </c>
      <c r="U11" s="161">
        <v>21</v>
      </c>
      <c r="V11" s="348">
        <v>22</v>
      </c>
    </row>
    <row r="12" spans="1:22" ht="14.25">
      <c r="A12" s="121">
        <v>1</v>
      </c>
      <c r="B12" s="874" t="s">
        <v>887</v>
      </c>
      <c r="C12" s="875"/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5"/>
      <c r="P12" s="875"/>
      <c r="Q12" s="875"/>
      <c r="R12" s="875"/>
      <c r="S12" s="875"/>
      <c r="T12" s="875"/>
      <c r="U12" s="875"/>
      <c r="V12" s="876"/>
    </row>
    <row r="13" spans="1:22" ht="14.25">
      <c r="A13" s="121">
        <v>2</v>
      </c>
      <c r="B13" s="877"/>
      <c r="C13" s="878"/>
      <c r="D13" s="878"/>
      <c r="E13" s="878"/>
      <c r="F13" s="878"/>
      <c r="G13" s="878"/>
      <c r="H13" s="878"/>
      <c r="I13" s="878"/>
      <c r="J13" s="878"/>
      <c r="K13" s="878"/>
      <c r="L13" s="878"/>
      <c r="M13" s="878"/>
      <c r="N13" s="878"/>
      <c r="O13" s="878"/>
      <c r="P13" s="878"/>
      <c r="Q13" s="878"/>
      <c r="R13" s="878"/>
      <c r="S13" s="878"/>
      <c r="T13" s="878"/>
      <c r="U13" s="878"/>
      <c r="V13" s="879"/>
    </row>
    <row r="14" spans="1:22" ht="14.25">
      <c r="A14" s="121">
        <v>3</v>
      </c>
      <c r="B14" s="877"/>
      <c r="C14" s="878"/>
      <c r="D14" s="878"/>
      <c r="E14" s="878"/>
      <c r="F14" s="878"/>
      <c r="G14" s="878"/>
      <c r="H14" s="878"/>
      <c r="I14" s="878"/>
      <c r="J14" s="878"/>
      <c r="K14" s="878"/>
      <c r="L14" s="878"/>
      <c r="M14" s="878"/>
      <c r="N14" s="878"/>
      <c r="O14" s="878"/>
      <c r="P14" s="878"/>
      <c r="Q14" s="878"/>
      <c r="R14" s="878"/>
      <c r="S14" s="878"/>
      <c r="T14" s="878"/>
      <c r="U14" s="878"/>
      <c r="V14" s="879"/>
    </row>
    <row r="15" spans="1:22" ht="14.25">
      <c r="A15" s="121">
        <v>4</v>
      </c>
      <c r="B15" s="877"/>
      <c r="C15" s="878"/>
      <c r="D15" s="878"/>
      <c r="E15" s="878"/>
      <c r="F15" s="878"/>
      <c r="G15" s="878"/>
      <c r="H15" s="878"/>
      <c r="I15" s="878"/>
      <c r="J15" s="878"/>
      <c r="K15" s="878"/>
      <c r="L15" s="878"/>
      <c r="M15" s="878"/>
      <c r="N15" s="878"/>
      <c r="O15" s="878"/>
      <c r="P15" s="878"/>
      <c r="Q15" s="878"/>
      <c r="R15" s="878"/>
      <c r="S15" s="878"/>
      <c r="T15" s="878"/>
      <c r="U15" s="878"/>
      <c r="V15" s="879"/>
    </row>
    <row r="16" spans="1:22" ht="14.25">
      <c r="A16" s="121">
        <v>5</v>
      </c>
      <c r="B16" s="877"/>
      <c r="C16" s="878"/>
      <c r="D16" s="878"/>
      <c r="E16" s="878"/>
      <c r="F16" s="878"/>
      <c r="G16" s="878"/>
      <c r="H16" s="878"/>
      <c r="I16" s="878"/>
      <c r="J16" s="878"/>
      <c r="K16" s="878"/>
      <c r="L16" s="878"/>
      <c r="M16" s="878"/>
      <c r="N16" s="878"/>
      <c r="O16" s="878"/>
      <c r="P16" s="878"/>
      <c r="Q16" s="878"/>
      <c r="R16" s="878"/>
      <c r="S16" s="878"/>
      <c r="T16" s="878"/>
      <c r="U16" s="878"/>
      <c r="V16" s="879"/>
    </row>
    <row r="17" spans="1:22" ht="14.25">
      <c r="A17" s="121">
        <v>6</v>
      </c>
      <c r="B17" s="877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9"/>
    </row>
    <row r="18" spans="1:22" ht="14.25">
      <c r="A18" s="121">
        <v>7</v>
      </c>
      <c r="B18" s="877"/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9"/>
    </row>
    <row r="19" spans="1:22" ht="14.25">
      <c r="A19" s="121">
        <v>8</v>
      </c>
      <c r="B19" s="877"/>
      <c r="C19" s="878"/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9"/>
    </row>
    <row r="20" spans="1:22" ht="14.25">
      <c r="A20" s="121">
        <v>9</v>
      </c>
      <c r="B20" s="877"/>
      <c r="C20" s="878"/>
      <c r="D20" s="878"/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8"/>
      <c r="T20" s="878"/>
      <c r="U20" s="878"/>
      <c r="V20" s="879"/>
    </row>
    <row r="21" spans="1:22" ht="14.25">
      <c r="A21" s="121">
        <v>10</v>
      </c>
      <c r="B21" s="877"/>
      <c r="C21" s="878"/>
      <c r="D21" s="878"/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8"/>
      <c r="U21" s="878"/>
      <c r="V21" s="879"/>
    </row>
    <row r="22" spans="1:22" ht="14.25">
      <c r="A22" s="121">
        <v>11</v>
      </c>
      <c r="B22" s="880"/>
      <c r="C22" s="881"/>
      <c r="D22" s="881"/>
      <c r="E22" s="881"/>
      <c r="F22" s="881"/>
      <c r="G22" s="881"/>
      <c r="H22" s="881"/>
      <c r="I22" s="881"/>
      <c r="J22" s="881"/>
      <c r="K22" s="881"/>
      <c r="L22" s="881"/>
      <c r="M22" s="881"/>
      <c r="N22" s="881"/>
      <c r="O22" s="881"/>
      <c r="P22" s="881"/>
      <c r="Q22" s="881"/>
      <c r="R22" s="881"/>
      <c r="S22" s="881"/>
      <c r="T22" s="881"/>
      <c r="U22" s="881"/>
      <c r="V22" s="882"/>
    </row>
    <row r="23" spans="1:22" ht="14.25">
      <c r="A23" s="305" t="s">
        <v>15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5" spans="1:22" s="15" customFormat="1" ht="12.75">
      <c r="A25" s="14" t="s">
        <v>11</v>
      </c>
      <c r="G25" s="14"/>
      <c r="H25" s="14"/>
      <c r="K25" s="14"/>
      <c r="L25" s="14"/>
      <c r="M25" s="14"/>
      <c r="N25" s="14"/>
      <c r="O25" s="14"/>
      <c r="P25" s="14"/>
      <c r="Q25" s="14"/>
      <c r="R25" s="14"/>
      <c r="S25" s="85"/>
      <c r="T25" s="85"/>
      <c r="U25" s="85"/>
      <c r="V25" s="85"/>
    </row>
    <row r="26" spans="11:22" s="15" customFormat="1" ht="12.75" customHeight="1"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0:22" s="15" customFormat="1" ht="12.75" customHeight="1">
      <c r="J27" s="35"/>
      <c r="K27" s="35"/>
      <c r="L27" s="35"/>
      <c r="M27" s="35"/>
      <c r="N27" s="35"/>
      <c r="O27" s="35"/>
      <c r="P27" s="560" t="s">
        <v>888</v>
      </c>
      <c r="Q27" s="560"/>
      <c r="R27" s="560"/>
      <c r="S27" s="560"/>
      <c r="T27" s="560"/>
      <c r="U27" s="560"/>
      <c r="V27" s="35"/>
    </row>
    <row r="28" spans="1:22" s="15" customFormat="1" ht="13.5">
      <c r="A28" s="14"/>
      <c r="B28" s="14"/>
      <c r="K28" s="14"/>
      <c r="L28" s="14"/>
      <c r="M28" s="14"/>
      <c r="N28" s="14"/>
      <c r="O28" s="14"/>
      <c r="P28" s="560" t="s">
        <v>889</v>
      </c>
      <c r="Q28" s="560"/>
      <c r="R28" s="560"/>
      <c r="S28" s="560"/>
      <c r="T28" s="560"/>
      <c r="U28" s="560"/>
      <c r="V28" s="35"/>
    </row>
  </sheetData>
  <sheetProtection/>
  <mergeCells count="23">
    <mergeCell ref="H9:J9"/>
    <mergeCell ref="K9:K10"/>
    <mergeCell ref="L9:N9"/>
    <mergeCell ref="T9:V9"/>
    <mergeCell ref="C9:C10"/>
    <mergeCell ref="D9:F9"/>
    <mergeCell ref="G9:G10"/>
    <mergeCell ref="A8:A10"/>
    <mergeCell ref="B8:B10"/>
    <mergeCell ref="C8:F8"/>
    <mergeCell ref="G8:J8"/>
    <mergeCell ref="K8:N8"/>
    <mergeCell ref="O8:R8"/>
    <mergeCell ref="U1:V1"/>
    <mergeCell ref="E2:P2"/>
    <mergeCell ref="C4:Q4"/>
    <mergeCell ref="S8:V8"/>
    <mergeCell ref="P27:U27"/>
    <mergeCell ref="P28:U28"/>
    <mergeCell ref="B12:V22"/>
    <mergeCell ref="O9:O10"/>
    <mergeCell ref="P9:R9"/>
    <mergeCell ref="S9:S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9"/>
  <sheetViews>
    <sheetView view="pageBreakPreview" zoomScale="90" zoomScaleNormal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9.140625" style="76" customWidth="1"/>
    <col min="2" max="2" width="11.28125" style="76" customWidth="1"/>
    <col min="3" max="3" width="9.7109375" style="76" customWidth="1"/>
    <col min="4" max="4" width="8.140625" style="76" customWidth="1"/>
    <col min="5" max="5" width="7.421875" style="76" customWidth="1"/>
    <col min="6" max="6" width="9.140625" style="76" customWidth="1"/>
    <col min="7" max="7" width="9.57421875" style="76" customWidth="1"/>
    <col min="8" max="8" width="8.140625" style="76" customWidth="1"/>
    <col min="9" max="9" width="6.8515625" style="76" customWidth="1"/>
    <col min="10" max="10" width="9.28125" style="76" customWidth="1"/>
    <col min="11" max="11" width="10.57421875" style="76" customWidth="1"/>
    <col min="12" max="12" width="8.7109375" style="76" customWidth="1"/>
    <col min="13" max="13" width="7.421875" style="76" customWidth="1"/>
    <col min="14" max="14" width="8.57421875" style="76" customWidth="1"/>
    <col min="15" max="15" width="8.7109375" style="76" customWidth="1"/>
    <col min="16" max="16" width="8.57421875" style="76" customWidth="1"/>
    <col min="17" max="17" width="7.8515625" style="76" customWidth="1"/>
    <col min="18" max="18" width="8.57421875" style="76" customWidth="1"/>
    <col min="19" max="20" width="10.57421875" style="76" customWidth="1"/>
    <col min="21" max="21" width="11.140625" style="76" customWidth="1"/>
    <col min="22" max="22" width="10.7109375" style="76" bestFit="1" customWidth="1"/>
    <col min="23" max="16384" width="9.140625" style="76" customWidth="1"/>
  </cols>
  <sheetData>
    <row r="1" spans="3:24" s="15" customFormat="1" ht="15">
      <c r="C1" s="44"/>
      <c r="D1" s="44"/>
      <c r="E1" s="44"/>
      <c r="F1" s="44"/>
      <c r="G1" s="44"/>
      <c r="H1" s="44"/>
      <c r="I1" s="112" t="s">
        <v>0</v>
      </c>
      <c r="J1" s="112"/>
      <c r="S1" s="40"/>
      <c r="T1" s="40"/>
      <c r="U1" s="664" t="s">
        <v>820</v>
      </c>
      <c r="V1" s="664"/>
      <c r="W1" s="42"/>
      <c r="X1" s="42"/>
    </row>
    <row r="2" spans="5:16" s="15" customFormat="1" ht="21">
      <c r="E2" s="585" t="s">
        <v>694</v>
      </c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8:16" s="15" customFormat="1" ht="21">
      <c r="H3" s="43"/>
      <c r="I3" s="43"/>
      <c r="J3" s="43"/>
      <c r="K3" s="43"/>
      <c r="L3" s="43"/>
      <c r="M3" s="43"/>
      <c r="N3" s="43"/>
      <c r="O3" s="43"/>
      <c r="P3" s="43"/>
    </row>
    <row r="4" spans="3:23" ht="15">
      <c r="C4" s="586" t="s">
        <v>819</v>
      </c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46"/>
      <c r="S4" s="118"/>
      <c r="T4" s="118"/>
      <c r="U4" s="118"/>
      <c r="V4" s="118"/>
      <c r="W4" s="112"/>
    </row>
    <row r="5" spans="3:23" ht="14.25">
      <c r="C5" s="77"/>
      <c r="D5" s="77"/>
      <c r="E5" s="77"/>
      <c r="F5" s="77"/>
      <c r="G5" s="77"/>
      <c r="H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" ht="14.25">
      <c r="A6" s="557" t="s">
        <v>911</v>
      </c>
      <c r="B6" s="88"/>
    </row>
    <row r="7" ht="14.25">
      <c r="B7" s="347"/>
    </row>
    <row r="8" spans="1:22" s="80" customFormat="1" ht="24.75" customHeight="1">
      <c r="A8" s="587" t="s">
        <v>2</v>
      </c>
      <c r="B8" s="855" t="s">
        <v>3</v>
      </c>
      <c r="C8" s="852" t="s">
        <v>812</v>
      </c>
      <c r="D8" s="853"/>
      <c r="E8" s="853"/>
      <c r="F8" s="853"/>
      <c r="G8" s="852" t="s">
        <v>816</v>
      </c>
      <c r="H8" s="853"/>
      <c r="I8" s="853"/>
      <c r="J8" s="853"/>
      <c r="K8" s="852" t="s">
        <v>817</v>
      </c>
      <c r="L8" s="853"/>
      <c r="M8" s="853"/>
      <c r="N8" s="853"/>
      <c r="O8" s="852" t="s">
        <v>818</v>
      </c>
      <c r="P8" s="853"/>
      <c r="Q8" s="853"/>
      <c r="R8" s="853"/>
      <c r="S8" s="872" t="s">
        <v>15</v>
      </c>
      <c r="T8" s="873"/>
      <c r="U8" s="873"/>
      <c r="V8" s="873"/>
    </row>
    <row r="9" spans="1:22" s="81" customFormat="1" ht="29.25" customHeight="1">
      <c r="A9" s="587"/>
      <c r="B9" s="855"/>
      <c r="C9" s="883" t="s">
        <v>813</v>
      </c>
      <c r="D9" s="885" t="s">
        <v>815</v>
      </c>
      <c r="E9" s="886"/>
      <c r="F9" s="887"/>
      <c r="G9" s="883" t="s">
        <v>813</v>
      </c>
      <c r="H9" s="885" t="s">
        <v>815</v>
      </c>
      <c r="I9" s="886"/>
      <c r="J9" s="887"/>
      <c r="K9" s="883" t="s">
        <v>813</v>
      </c>
      <c r="L9" s="885" t="s">
        <v>815</v>
      </c>
      <c r="M9" s="886"/>
      <c r="N9" s="887"/>
      <c r="O9" s="883" t="s">
        <v>813</v>
      </c>
      <c r="P9" s="885" t="s">
        <v>815</v>
      </c>
      <c r="Q9" s="886"/>
      <c r="R9" s="887"/>
      <c r="S9" s="883" t="s">
        <v>813</v>
      </c>
      <c r="T9" s="885" t="s">
        <v>815</v>
      </c>
      <c r="U9" s="886"/>
      <c r="V9" s="887"/>
    </row>
    <row r="10" spans="1:22" s="81" customFormat="1" ht="46.5" customHeight="1">
      <c r="A10" s="587"/>
      <c r="B10" s="855"/>
      <c r="C10" s="884"/>
      <c r="D10" s="75" t="s">
        <v>814</v>
      </c>
      <c r="E10" s="75" t="s">
        <v>196</v>
      </c>
      <c r="F10" s="75" t="s">
        <v>15</v>
      </c>
      <c r="G10" s="884"/>
      <c r="H10" s="75" t="s">
        <v>814</v>
      </c>
      <c r="I10" s="75" t="s">
        <v>196</v>
      </c>
      <c r="J10" s="75" t="s">
        <v>15</v>
      </c>
      <c r="K10" s="884"/>
      <c r="L10" s="75" t="s">
        <v>814</v>
      </c>
      <c r="M10" s="75" t="s">
        <v>196</v>
      </c>
      <c r="N10" s="75" t="s">
        <v>15</v>
      </c>
      <c r="O10" s="884"/>
      <c r="P10" s="75" t="s">
        <v>814</v>
      </c>
      <c r="Q10" s="75" t="s">
        <v>196</v>
      </c>
      <c r="R10" s="75" t="s">
        <v>15</v>
      </c>
      <c r="S10" s="884"/>
      <c r="T10" s="75" t="s">
        <v>814</v>
      </c>
      <c r="U10" s="75" t="s">
        <v>196</v>
      </c>
      <c r="V10" s="75" t="s">
        <v>15</v>
      </c>
    </row>
    <row r="11" spans="1:22" s="162" customFormat="1" ht="15.75" customHeight="1">
      <c r="A11" s="348">
        <v>1</v>
      </c>
      <c r="B11" s="161">
        <v>2</v>
      </c>
      <c r="C11" s="161">
        <v>3</v>
      </c>
      <c r="D11" s="348">
        <v>4</v>
      </c>
      <c r="E11" s="161">
        <v>5</v>
      </c>
      <c r="F11" s="161">
        <v>6</v>
      </c>
      <c r="G11" s="348">
        <v>7</v>
      </c>
      <c r="H11" s="161">
        <v>8</v>
      </c>
      <c r="I11" s="161">
        <v>9</v>
      </c>
      <c r="J11" s="348">
        <v>10</v>
      </c>
      <c r="K11" s="161">
        <v>11</v>
      </c>
      <c r="L11" s="161">
        <v>12</v>
      </c>
      <c r="M11" s="348">
        <v>13</v>
      </c>
      <c r="N11" s="161">
        <v>14</v>
      </c>
      <c r="O11" s="161">
        <v>15</v>
      </c>
      <c r="P11" s="348">
        <v>16</v>
      </c>
      <c r="Q11" s="161">
        <v>17</v>
      </c>
      <c r="R11" s="161">
        <v>18</v>
      </c>
      <c r="S11" s="348">
        <v>19</v>
      </c>
      <c r="T11" s="161">
        <v>20</v>
      </c>
      <c r="U11" s="161">
        <v>21</v>
      </c>
      <c r="V11" s="348">
        <v>22</v>
      </c>
    </row>
    <row r="12" spans="1:22" ht="14.25">
      <c r="A12" s="121">
        <v>1</v>
      </c>
      <c r="B12" s="9" t="s">
        <v>876</v>
      </c>
      <c r="C12" s="82">
        <v>30</v>
      </c>
      <c r="D12" s="389">
        <v>3</v>
      </c>
      <c r="E12" s="389">
        <v>0.33</v>
      </c>
      <c r="F12" s="389">
        <f>SUM(D12:E12)</f>
        <v>3.33</v>
      </c>
      <c r="G12" s="82">
        <v>68</v>
      </c>
      <c r="H12" s="389">
        <v>10.2</v>
      </c>
      <c r="I12" s="389">
        <v>1.13</v>
      </c>
      <c r="J12" s="389">
        <f aca="true" t="shared" si="0" ref="J12:J23">SUM(H12:I12)</f>
        <v>11.329999999999998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f>C12+G12</f>
        <v>98</v>
      </c>
      <c r="T12" s="389">
        <f>D12+H12</f>
        <v>13.2</v>
      </c>
      <c r="U12" s="389">
        <f>E12+I12</f>
        <v>1.46</v>
      </c>
      <c r="V12" s="389">
        <f>F12+J12</f>
        <v>14.659999999999998</v>
      </c>
    </row>
    <row r="13" spans="1:22" ht="14.25">
      <c r="A13" s="121">
        <v>2</v>
      </c>
      <c r="B13" s="9" t="s">
        <v>877</v>
      </c>
      <c r="C13" s="82">
        <v>44</v>
      </c>
      <c r="D13" s="389">
        <v>4.4</v>
      </c>
      <c r="E13" s="389">
        <v>0.49</v>
      </c>
      <c r="F13" s="389">
        <f aca="true" t="shared" si="1" ref="F13:F23">SUM(D13:E13)</f>
        <v>4.890000000000001</v>
      </c>
      <c r="G13" s="82">
        <v>14</v>
      </c>
      <c r="H13" s="389">
        <v>2.1</v>
      </c>
      <c r="I13" s="389">
        <v>0.23</v>
      </c>
      <c r="J13" s="389">
        <f t="shared" si="0"/>
        <v>2.33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f aca="true" t="shared" si="2" ref="S13:S22">C13+G13</f>
        <v>58</v>
      </c>
      <c r="T13" s="389">
        <f aca="true" t="shared" si="3" ref="T13:T23">D13+H13</f>
        <v>6.5</v>
      </c>
      <c r="U13" s="389">
        <f aca="true" t="shared" si="4" ref="U13:U23">E13+I13</f>
        <v>0.72</v>
      </c>
      <c r="V13" s="389">
        <f aca="true" t="shared" si="5" ref="V13:V23">F13+J13</f>
        <v>7.220000000000001</v>
      </c>
    </row>
    <row r="14" spans="1:22" ht="14.25">
      <c r="A14" s="121">
        <v>3</v>
      </c>
      <c r="B14" s="9" t="s">
        <v>878</v>
      </c>
      <c r="C14" s="82">
        <v>57</v>
      </c>
      <c r="D14" s="389">
        <v>5.7</v>
      </c>
      <c r="E14" s="389">
        <v>0.63</v>
      </c>
      <c r="F14" s="389">
        <f t="shared" si="1"/>
        <v>6.33</v>
      </c>
      <c r="G14" s="82">
        <v>5</v>
      </c>
      <c r="H14" s="389">
        <v>0.75</v>
      </c>
      <c r="I14" s="389">
        <v>0.08</v>
      </c>
      <c r="J14" s="389">
        <f t="shared" si="0"/>
        <v>0.83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f t="shared" si="2"/>
        <v>62</v>
      </c>
      <c r="T14" s="389">
        <f t="shared" si="3"/>
        <v>6.45</v>
      </c>
      <c r="U14" s="389">
        <f t="shared" si="4"/>
        <v>0.71</v>
      </c>
      <c r="V14" s="389">
        <f t="shared" si="5"/>
        <v>7.16</v>
      </c>
    </row>
    <row r="15" spans="1:22" ht="14.25">
      <c r="A15" s="121">
        <v>4</v>
      </c>
      <c r="B15" s="9" t="s">
        <v>879</v>
      </c>
      <c r="C15" s="82">
        <v>30</v>
      </c>
      <c r="D15" s="389">
        <v>3</v>
      </c>
      <c r="E15" s="389">
        <v>0.33</v>
      </c>
      <c r="F15" s="389">
        <f t="shared" si="1"/>
        <v>3.33</v>
      </c>
      <c r="G15" s="82">
        <v>9</v>
      </c>
      <c r="H15" s="389">
        <v>1.35</v>
      </c>
      <c r="I15" s="389">
        <v>0.15</v>
      </c>
      <c r="J15" s="389">
        <f t="shared" si="0"/>
        <v>1.5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f t="shared" si="2"/>
        <v>39</v>
      </c>
      <c r="T15" s="389">
        <f t="shared" si="3"/>
        <v>4.35</v>
      </c>
      <c r="U15" s="389">
        <f t="shared" si="4"/>
        <v>0.48</v>
      </c>
      <c r="V15" s="389">
        <f t="shared" si="5"/>
        <v>4.83</v>
      </c>
    </row>
    <row r="16" spans="1:22" ht="14.25">
      <c r="A16" s="121">
        <v>5</v>
      </c>
      <c r="B16" s="9" t="s">
        <v>880</v>
      </c>
      <c r="C16" s="82">
        <v>71</v>
      </c>
      <c r="D16" s="389">
        <v>7.1</v>
      </c>
      <c r="E16" s="389">
        <v>0.79</v>
      </c>
      <c r="F16" s="389">
        <f t="shared" si="1"/>
        <v>7.89</v>
      </c>
      <c r="G16" s="82">
        <v>13</v>
      </c>
      <c r="H16" s="389">
        <v>1.95</v>
      </c>
      <c r="I16" s="389">
        <v>0.22</v>
      </c>
      <c r="J16" s="389">
        <f t="shared" si="0"/>
        <v>2.17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f t="shared" si="2"/>
        <v>84</v>
      </c>
      <c r="T16" s="389">
        <f t="shared" si="3"/>
        <v>9.049999999999999</v>
      </c>
      <c r="U16" s="389">
        <f t="shared" si="4"/>
        <v>1.01</v>
      </c>
      <c r="V16" s="389">
        <f t="shared" si="5"/>
        <v>10.059999999999999</v>
      </c>
    </row>
    <row r="17" spans="1:22" ht="14.25">
      <c r="A17" s="121">
        <v>6</v>
      </c>
      <c r="B17" s="9" t="s">
        <v>881</v>
      </c>
      <c r="C17" s="82">
        <v>9</v>
      </c>
      <c r="D17" s="389">
        <v>0.9</v>
      </c>
      <c r="E17" s="389">
        <v>0.1</v>
      </c>
      <c r="F17" s="389">
        <f t="shared" si="1"/>
        <v>1</v>
      </c>
      <c r="G17" s="82">
        <v>58</v>
      </c>
      <c r="H17" s="389">
        <v>8.7</v>
      </c>
      <c r="I17" s="389">
        <v>0.97</v>
      </c>
      <c r="J17" s="389">
        <f t="shared" si="0"/>
        <v>9.67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f t="shared" si="2"/>
        <v>67</v>
      </c>
      <c r="T17" s="389">
        <f t="shared" si="3"/>
        <v>9.6</v>
      </c>
      <c r="U17" s="389">
        <f t="shared" si="4"/>
        <v>1.07</v>
      </c>
      <c r="V17" s="389">
        <f t="shared" si="5"/>
        <v>10.67</v>
      </c>
    </row>
    <row r="18" spans="1:22" ht="14.25">
      <c r="A18" s="121">
        <v>7</v>
      </c>
      <c r="B18" s="9" t="s">
        <v>882</v>
      </c>
      <c r="C18" s="82">
        <v>38</v>
      </c>
      <c r="D18" s="389">
        <v>3.8</v>
      </c>
      <c r="E18" s="389">
        <v>0.42</v>
      </c>
      <c r="F18" s="389">
        <f t="shared" si="1"/>
        <v>4.22</v>
      </c>
      <c r="G18" s="82">
        <v>29</v>
      </c>
      <c r="H18" s="389">
        <v>4.35</v>
      </c>
      <c r="I18" s="389">
        <v>0.48</v>
      </c>
      <c r="J18" s="389">
        <f t="shared" si="0"/>
        <v>4.83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f t="shared" si="2"/>
        <v>67</v>
      </c>
      <c r="T18" s="389">
        <f t="shared" si="3"/>
        <v>8.149999999999999</v>
      </c>
      <c r="U18" s="389">
        <f t="shared" si="4"/>
        <v>0.8999999999999999</v>
      </c>
      <c r="V18" s="389">
        <f t="shared" si="5"/>
        <v>9.05</v>
      </c>
    </row>
    <row r="19" spans="1:22" ht="14.25">
      <c r="A19" s="121">
        <v>8</v>
      </c>
      <c r="B19" s="9" t="s">
        <v>883</v>
      </c>
      <c r="C19" s="82">
        <v>15</v>
      </c>
      <c r="D19" s="389">
        <v>1.5</v>
      </c>
      <c r="E19" s="389">
        <v>0.72</v>
      </c>
      <c r="F19" s="389">
        <f t="shared" si="1"/>
        <v>2.2199999999999998</v>
      </c>
      <c r="G19" s="82">
        <v>46</v>
      </c>
      <c r="H19" s="389">
        <v>6.9</v>
      </c>
      <c r="I19" s="389">
        <v>0.77</v>
      </c>
      <c r="J19" s="389">
        <f t="shared" si="0"/>
        <v>7.67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f t="shared" si="2"/>
        <v>61</v>
      </c>
      <c r="T19" s="389">
        <f t="shared" si="3"/>
        <v>8.4</v>
      </c>
      <c r="U19" s="389">
        <f t="shared" si="4"/>
        <v>1.49</v>
      </c>
      <c r="V19" s="389">
        <f t="shared" si="5"/>
        <v>9.89</v>
      </c>
    </row>
    <row r="20" spans="1:22" ht="14.25">
      <c r="A20" s="121">
        <v>9</v>
      </c>
      <c r="B20" s="9" t="s">
        <v>884</v>
      </c>
      <c r="C20" s="82">
        <v>35</v>
      </c>
      <c r="D20" s="389">
        <v>3.5</v>
      </c>
      <c r="E20" s="389">
        <v>0.39</v>
      </c>
      <c r="F20" s="389">
        <f t="shared" si="1"/>
        <v>3.89</v>
      </c>
      <c r="G20" s="82">
        <v>32</v>
      </c>
      <c r="H20" s="389">
        <v>4.8</v>
      </c>
      <c r="I20" s="389">
        <v>0.53</v>
      </c>
      <c r="J20" s="389">
        <f t="shared" si="0"/>
        <v>5.33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f t="shared" si="2"/>
        <v>67</v>
      </c>
      <c r="T20" s="389">
        <f t="shared" si="3"/>
        <v>8.3</v>
      </c>
      <c r="U20" s="389">
        <f t="shared" si="4"/>
        <v>0.92</v>
      </c>
      <c r="V20" s="389">
        <f t="shared" si="5"/>
        <v>9.22</v>
      </c>
    </row>
    <row r="21" spans="1:22" ht="14.25">
      <c r="A21" s="121">
        <v>10</v>
      </c>
      <c r="B21" s="9" t="s">
        <v>885</v>
      </c>
      <c r="C21" s="82">
        <v>62</v>
      </c>
      <c r="D21" s="389">
        <v>6.2</v>
      </c>
      <c r="E21" s="389">
        <v>0.69</v>
      </c>
      <c r="F21" s="389">
        <f t="shared" si="1"/>
        <v>6.890000000000001</v>
      </c>
      <c r="G21" s="82">
        <v>4</v>
      </c>
      <c r="H21" s="389">
        <v>0.6</v>
      </c>
      <c r="I21" s="389">
        <v>0.07</v>
      </c>
      <c r="J21" s="389">
        <f t="shared" si="0"/>
        <v>0.6699999999999999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f t="shared" si="2"/>
        <v>66</v>
      </c>
      <c r="T21" s="389">
        <f t="shared" si="3"/>
        <v>6.8</v>
      </c>
      <c r="U21" s="389">
        <f t="shared" si="4"/>
        <v>0.76</v>
      </c>
      <c r="V21" s="389">
        <f t="shared" si="5"/>
        <v>7.5600000000000005</v>
      </c>
    </row>
    <row r="22" spans="1:22" ht="14.25">
      <c r="A22" s="121">
        <v>11</v>
      </c>
      <c r="B22" s="9" t="s">
        <v>886</v>
      </c>
      <c r="C22" s="82">
        <v>105</v>
      </c>
      <c r="D22" s="389">
        <v>10.5</v>
      </c>
      <c r="E22" s="389">
        <v>1.17</v>
      </c>
      <c r="F22" s="389">
        <f t="shared" si="1"/>
        <v>11.67</v>
      </c>
      <c r="G22" s="82">
        <v>22</v>
      </c>
      <c r="H22" s="389">
        <v>3.3</v>
      </c>
      <c r="I22" s="389">
        <v>0.37</v>
      </c>
      <c r="J22" s="389">
        <f t="shared" si="0"/>
        <v>3.67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f t="shared" si="2"/>
        <v>127</v>
      </c>
      <c r="T22" s="389">
        <f t="shared" si="3"/>
        <v>13.8</v>
      </c>
      <c r="U22" s="389">
        <f t="shared" si="4"/>
        <v>1.54</v>
      </c>
      <c r="V22" s="389">
        <f t="shared" si="5"/>
        <v>15.34</v>
      </c>
    </row>
    <row r="23" spans="1:22" ht="14.25">
      <c r="A23" s="305" t="s">
        <v>15</v>
      </c>
      <c r="B23" s="302"/>
      <c r="C23" s="302">
        <f>SUM(C12:C22)</f>
        <v>496</v>
      </c>
      <c r="D23" s="390">
        <f>C23*10000/100000</f>
        <v>49.6</v>
      </c>
      <c r="E23" s="390">
        <f>D23/9</f>
        <v>5.511111111111111</v>
      </c>
      <c r="F23" s="390">
        <f t="shared" si="1"/>
        <v>55.111111111111114</v>
      </c>
      <c r="G23" s="302">
        <f>SUM(G12:G22)</f>
        <v>300</v>
      </c>
      <c r="H23" s="390">
        <f>G23*15000/100000</f>
        <v>45</v>
      </c>
      <c r="I23" s="390">
        <f>SUM(I12:I22)</f>
        <v>5</v>
      </c>
      <c r="J23" s="390">
        <f t="shared" si="0"/>
        <v>50</v>
      </c>
      <c r="K23" s="302">
        <v>0</v>
      </c>
      <c r="L23" s="302">
        <v>0</v>
      </c>
      <c r="M23" s="302">
        <v>0</v>
      </c>
      <c r="N23" s="302">
        <v>0</v>
      </c>
      <c r="O23" s="302">
        <v>0</v>
      </c>
      <c r="P23" s="302">
        <v>0</v>
      </c>
      <c r="Q23" s="302">
        <v>0</v>
      </c>
      <c r="R23" s="302">
        <v>0</v>
      </c>
      <c r="S23" s="302">
        <f>SUM(S12:S22)</f>
        <v>796</v>
      </c>
      <c r="T23" s="390">
        <f t="shared" si="3"/>
        <v>94.6</v>
      </c>
      <c r="U23" s="390">
        <f t="shared" si="4"/>
        <v>10.511111111111111</v>
      </c>
      <c r="V23" s="390">
        <f t="shared" si="5"/>
        <v>105.11111111111111</v>
      </c>
    </row>
    <row r="25" spans="1:22" s="15" customFormat="1" ht="12.75">
      <c r="A25" s="14" t="s">
        <v>11</v>
      </c>
      <c r="G25" s="14"/>
      <c r="H25" s="14"/>
      <c r="K25" s="14"/>
      <c r="L25" s="14"/>
      <c r="M25" s="14"/>
      <c r="N25" s="14"/>
      <c r="O25" s="14"/>
      <c r="P25" s="14"/>
      <c r="Q25" s="14"/>
      <c r="R25" s="14"/>
      <c r="S25" s="85"/>
      <c r="T25" s="85"/>
      <c r="U25" s="85"/>
      <c r="V25" s="85"/>
    </row>
    <row r="26" spans="11:22" s="15" customFormat="1" ht="12.75" customHeight="1">
      <c r="K26" s="35"/>
      <c r="L26" s="35"/>
      <c r="M26" s="35"/>
      <c r="N26" s="35"/>
      <c r="O26" s="35"/>
      <c r="P26" s="35"/>
      <c r="Q26" s="35"/>
      <c r="R26" s="76"/>
      <c r="S26" s="678"/>
      <c r="T26" s="678"/>
      <c r="U26" s="35"/>
      <c r="V26" s="35"/>
    </row>
    <row r="27" spans="11:22" s="15" customFormat="1" ht="12.75" customHeight="1"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s="15" customFormat="1" ht="13.5">
      <c r="A28" s="14"/>
      <c r="B28" s="14"/>
      <c r="K28" s="14"/>
      <c r="L28" s="14"/>
      <c r="M28" s="14"/>
      <c r="N28" s="14"/>
      <c r="O28" s="14"/>
      <c r="P28" s="14"/>
      <c r="Q28" s="560" t="s">
        <v>888</v>
      </c>
      <c r="R28" s="560"/>
      <c r="S28" s="560"/>
      <c r="T28" s="560"/>
      <c r="U28" s="560"/>
      <c r="V28" s="560"/>
    </row>
    <row r="29" spans="18:21" ht="14.25">
      <c r="R29" s="560" t="s">
        <v>889</v>
      </c>
      <c r="S29" s="560"/>
      <c r="T29" s="560"/>
      <c r="U29" s="560"/>
    </row>
  </sheetData>
  <sheetProtection/>
  <mergeCells count="23">
    <mergeCell ref="C8:F8"/>
    <mergeCell ref="D9:F9"/>
    <mergeCell ref="C9:C10"/>
    <mergeCell ref="G9:G10"/>
    <mergeCell ref="S8:V8"/>
    <mergeCell ref="S9:S10"/>
    <mergeCell ref="H9:J9"/>
    <mergeCell ref="K9:K10"/>
    <mergeCell ref="O9:O10"/>
    <mergeCell ref="P9:R9"/>
    <mergeCell ref="R29:U29"/>
    <mergeCell ref="Q28:V28"/>
    <mergeCell ref="U1:V1"/>
    <mergeCell ref="T9:V9"/>
    <mergeCell ref="E2:P2"/>
    <mergeCell ref="C4:Q4"/>
    <mergeCell ref="B8:B10"/>
    <mergeCell ref="A8:A10"/>
    <mergeCell ref="S26:T26"/>
    <mergeCell ref="O8:R8"/>
    <mergeCell ref="K8:N8"/>
    <mergeCell ref="G8:J8"/>
    <mergeCell ref="L9:N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8"/>
  <sheetViews>
    <sheetView view="pageBreakPreview" zoomScale="115" zoomScaleNormal="85" zoomScaleSheetLayoutView="115" zoomScalePageLayoutView="0" workbookViewId="0" topLeftCell="A1">
      <selection activeCell="H33" sqref="H33"/>
    </sheetView>
  </sheetViews>
  <sheetFormatPr defaultColWidth="9.140625" defaultRowHeight="12.75"/>
  <cols>
    <col min="1" max="1" width="8.140625" style="74" customWidth="1"/>
    <col min="2" max="2" width="12.57421875" style="74" customWidth="1"/>
    <col min="3" max="3" width="12.140625" style="74" customWidth="1"/>
    <col min="4" max="4" width="11.7109375" style="74" customWidth="1"/>
    <col min="5" max="5" width="11.28125" style="74" customWidth="1"/>
    <col min="6" max="6" width="17.140625" style="74" customWidth="1"/>
    <col min="7" max="7" width="15.140625" style="74" customWidth="1"/>
    <col min="8" max="8" width="14.421875" style="74" customWidth="1"/>
    <col min="9" max="9" width="14.8515625" style="74" customWidth="1"/>
    <col min="10" max="10" width="18.421875" style="74" customWidth="1"/>
    <col min="11" max="11" width="17.28125" style="74" customWidth="1"/>
    <col min="12" max="12" width="16.28125" style="74" customWidth="1"/>
    <col min="13" max="16384" width="8.8515625" style="74" customWidth="1"/>
  </cols>
  <sheetData>
    <row r="1" spans="2:12" ht="15">
      <c r="B1" s="15"/>
      <c r="C1" s="15"/>
      <c r="D1" s="15"/>
      <c r="E1" s="15"/>
      <c r="F1" s="1"/>
      <c r="G1" s="1"/>
      <c r="H1" s="15"/>
      <c r="J1" s="40"/>
      <c r="K1" s="715" t="s">
        <v>534</v>
      </c>
      <c r="L1" s="715"/>
    </row>
    <row r="2" spans="2:10" ht="15">
      <c r="B2" s="584" t="s">
        <v>0</v>
      </c>
      <c r="C2" s="584"/>
      <c r="D2" s="584"/>
      <c r="E2" s="584"/>
      <c r="F2" s="584"/>
      <c r="G2" s="584"/>
      <c r="H2" s="584"/>
      <c r="I2" s="584"/>
      <c r="J2" s="584"/>
    </row>
    <row r="3" spans="2:10" ht="21">
      <c r="B3" s="585" t="s">
        <v>694</v>
      </c>
      <c r="C3" s="585"/>
      <c r="D3" s="585"/>
      <c r="E3" s="585"/>
      <c r="F3" s="585"/>
      <c r="G3" s="585"/>
      <c r="H3" s="585"/>
      <c r="I3" s="585"/>
      <c r="J3" s="585"/>
    </row>
    <row r="4" spans="2:10" ht="21">
      <c r="B4" s="132"/>
      <c r="C4" s="132"/>
      <c r="D4" s="132"/>
      <c r="E4" s="132"/>
      <c r="F4" s="132"/>
      <c r="G4" s="132"/>
      <c r="H4" s="132"/>
      <c r="I4" s="132"/>
      <c r="J4" s="132"/>
    </row>
    <row r="5" spans="2:12" ht="15" customHeight="1">
      <c r="B5" s="902" t="s">
        <v>828</v>
      </c>
      <c r="C5" s="902"/>
      <c r="D5" s="902"/>
      <c r="E5" s="902"/>
      <c r="F5" s="902"/>
      <c r="G5" s="902"/>
      <c r="H5" s="902"/>
      <c r="I5" s="902"/>
      <c r="J5" s="902"/>
      <c r="K5" s="902"/>
      <c r="L5" s="902"/>
    </row>
    <row r="6" spans="1:3" ht="13.5">
      <c r="A6" s="588" t="s">
        <v>911</v>
      </c>
      <c r="B6" s="588"/>
      <c r="C6" s="31"/>
    </row>
    <row r="7" spans="1:12" ht="15" customHeight="1">
      <c r="A7" s="894" t="s">
        <v>103</v>
      </c>
      <c r="B7" s="850" t="s">
        <v>3</v>
      </c>
      <c r="C7" s="898" t="s">
        <v>21</v>
      </c>
      <c r="D7" s="898"/>
      <c r="E7" s="898"/>
      <c r="F7" s="898"/>
      <c r="G7" s="899" t="s">
        <v>22</v>
      </c>
      <c r="H7" s="900"/>
      <c r="I7" s="900"/>
      <c r="J7" s="901"/>
      <c r="K7" s="850" t="s">
        <v>375</v>
      </c>
      <c r="L7" s="855" t="s">
        <v>666</v>
      </c>
    </row>
    <row r="8" spans="1:12" ht="30.75" customHeight="1">
      <c r="A8" s="895"/>
      <c r="B8" s="888"/>
      <c r="C8" s="855" t="s">
        <v>234</v>
      </c>
      <c r="D8" s="850" t="s">
        <v>431</v>
      </c>
      <c r="E8" s="897" t="s">
        <v>91</v>
      </c>
      <c r="F8" s="854"/>
      <c r="G8" s="851" t="s">
        <v>234</v>
      </c>
      <c r="H8" s="855" t="s">
        <v>431</v>
      </c>
      <c r="I8" s="889" t="s">
        <v>91</v>
      </c>
      <c r="J8" s="890"/>
      <c r="K8" s="888"/>
      <c r="L8" s="855"/>
    </row>
    <row r="9" spans="1:15" ht="69.75" customHeight="1">
      <c r="A9" s="896"/>
      <c r="B9" s="851"/>
      <c r="C9" s="855"/>
      <c r="D9" s="851"/>
      <c r="E9" s="87" t="s">
        <v>767</v>
      </c>
      <c r="F9" s="87" t="s">
        <v>432</v>
      </c>
      <c r="G9" s="855"/>
      <c r="H9" s="855"/>
      <c r="I9" s="87" t="s">
        <v>767</v>
      </c>
      <c r="J9" s="87" t="s">
        <v>432</v>
      </c>
      <c r="K9" s="851"/>
      <c r="L9" s="855"/>
      <c r="M9" s="115"/>
      <c r="N9" s="115"/>
      <c r="O9" s="115"/>
    </row>
    <row r="10" spans="1:15" ht="13.5">
      <c r="A10" s="164">
        <v>1</v>
      </c>
      <c r="B10" s="163">
        <v>2</v>
      </c>
      <c r="C10" s="164">
        <v>3</v>
      </c>
      <c r="D10" s="163">
        <v>4</v>
      </c>
      <c r="E10" s="164">
        <v>5</v>
      </c>
      <c r="F10" s="163">
        <v>6</v>
      </c>
      <c r="G10" s="164">
        <v>7</v>
      </c>
      <c r="H10" s="163">
        <v>8</v>
      </c>
      <c r="I10" s="164">
        <v>9</v>
      </c>
      <c r="J10" s="163">
        <v>10</v>
      </c>
      <c r="K10" s="164" t="s">
        <v>542</v>
      </c>
      <c r="L10" s="163">
        <v>12</v>
      </c>
      <c r="M10" s="115"/>
      <c r="N10" s="115"/>
      <c r="O10" s="115"/>
    </row>
    <row r="11" spans="1:19" s="113" customFormat="1" ht="13.5">
      <c r="A11" s="125">
        <v>1</v>
      </c>
      <c r="B11" s="9" t="s">
        <v>876</v>
      </c>
      <c r="C11" s="293">
        <v>33012</v>
      </c>
      <c r="D11" s="9">
        <v>329</v>
      </c>
      <c r="E11" s="9">
        <v>329</v>
      </c>
      <c r="F11" s="114">
        <v>0</v>
      </c>
      <c r="G11" s="114">
        <v>11445</v>
      </c>
      <c r="H11" s="9">
        <v>528</v>
      </c>
      <c r="I11" s="9">
        <v>528</v>
      </c>
      <c r="J11" s="114">
        <v>0</v>
      </c>
      <c r="K11" s="113">
        <f>E11+I11</f>
        <v>857</v>
      </c>
      <c r="L11" s="114">
        <v>0</v>
      </c>
      <c r="M11" s="115"/>
      <c r="N11" s="115"/>
      <c r="O11" s="115"/>
      <c r="P11" s="115"/>
      <c r="Q11" s="115"/>
      <c r="R11" s="115"/>
      <c r="S11" s="115"/>
    </row>
    <row r="12" spans="1:15" ht="13.5">
      <c r="A12" s="125">
        <v>2</v>
      </c>
      <c r="B12" s="9" t="s">
        <v>877</v>
      </c>
      <c r="C12" s="293">
        <v>5679</v>
      </c>
      <c r="D12" s="9">
        <v>192</v>
      </c>
      <c r="E12" s="9">
        <v>192</v>
      </c>
      <c r="F12" s="114">
        <v>0</v>
      </c>
      <c r="G12" s="114">
        <v>1440</v>
      </c>
      <c r="H12" s="9">
        <v>91</v>
      </c>
      <c r="I12" s="9">
        <v>91</v>
      </c>
      <c r="J12" s="114">
        <v>0</v>
      </c>
      <c r="K12" s="113">
        <f aca="true" t="shared" si="0" ref="K12:K22">E12+I12</f>
        <v>283</v>
      </c>
      <c r="L12" s="114">
        <v>0</v>
      </c>
      <c r="M12" s="115"/>
      <c r="N12" s="115"/>
      <c r="O12" s="115"/>
    </row>
    <row r="13" spans="1:15" ht="13.5">
      <c r="A13" s="125">
        <v>3</v>
      </c>
      <c r="B13" s="9" t="s">
        <v>878</v>
      </c>
      <c r="C13" s="293">
        <v>9029</v>
      </c>
      <c r="D13" s="9">
        <v>258</v>
      </c>
      <c r="E13" s="9">
        <v>258</v>
      </c>
      <c r="F13" s="114">
        <v>0</v>
      </c>
      <c r="G13" s="113">
        <v>3647</v>
      </c>
      <c r="H13" s="9">
        <v>143</v>
      </c>
      <c r="I13" s="9">
        <v>143</v>
      </c>
      <c r="J13" s="114">
        <v>0</v>
      </c>
      <c r="K13" s="113">
        <f t="shared" si="0"/>
        <v>401</v>
      </c>
      <c r="L13" s="114">
        <v>0</v>
      </c>
      <c r="M13" s="115"/>
      <c r="N13" s="115"/>
      <c r="O13" s="115"/>
    </row>
    <row r="14" spans="1:12" ht="13.5">
      <c r="A14" s="125">
        <v>4</v>
      </c>
      <c r="B14" s="9" t="s">
        <v>879</v>
      </c>
      <c r="C14" s="293">
        <v>4018</v>
      </c>
      <c r="D14" s="9">
        <v>84</v>
      </c>
      <c r="E14" s="9">
        <v>84</v>
      </c>
      <c r="F14" s="114">
        <v>0</v>
      </c>
      <c r="G14" s="113">
        <v>922</v>
      </c>
      <c r="H14" s="9">
        <v>48</v>
      </c>
      <c r="I14" s="9">
        <v>48</v>
      </c>
      <c r="J14" s="114">
        <v>0</v>
      </c>
      <c r="K14" s="113">
        <f t="shared" si="0"/>
        <v>132</v>
      </c>
      <c r="L14" s="114">
        <v>0</v>
      </c>
    </row>
    <row r="15" spans="1:14" ht="13.5">
      <c r="A15" s="125">
        <v>5</v>
      </c>
      <c r="B15" s="9" t="s">
        <v>880</v>
      </c>
      <c r="C15" s="293">
        <v>9196</v>
      </c>
      <c r="D15" s="9">
        <v>334</v>
      </c>
      <c r="E15" s="9">
        <v>334</v>
      </c>
      <c r="F15" s="114">
        <v>0</v>
      </c>
      <c r="G15" s="113">
        <v>3323</v>
      </c>
      <c r="H15" s="9">
        <v>159</v>
      </c>
      <c r="I15" s="9">
        <v>159</v>
      </c>
      <c r="J15" s="114">
        <v>0</v>
      </c>
      <c r="K15" s="113">
        <f t="shared" si="0"/>
        <v>493</v>
      </c>
      <c r="L15" s="114">
        <v>0</v>
      </c>
      <c r="N15" s="74" t="s">
        <v>10</v>
      </c>
    </row>
    <row r="16" spans="1:12" ht="13.5">
      <c r="A16" s="125">
        <v>6</v>
      </c>
      <c r="B16" s="9" t="s">
        <v>881</v>
      </c>
      <c r="C16" s="293">
        <v>20411</v>
      </c>
      <c r="D16" s="9">
        <v>421</v>
      </c>
      <c r="E16" s="9">
        <v>421</v>
      </c>
      <c r="F16" s="114">
        <v>0</v>
      </c>
      <c r="G16" s="113">
        <v>5059</v>
      </c>
      <c r="H16" s="9">
        <v>133</v>
      </c>
      <c r="I16" s="9">
        <v>133</v>
      </c>
      <c r="J16" s="114">
        <v>0</v>
      </c>
      <c r="K16" s="113">
        <f t="shared" si="0"/>
        <v>554</v>
      </c>
      <c r="L16" s="114">
        <v>0</v>
      </c>
    </row>
    <row r="17" spans="1:12" ht="13.5">
      <c r="A17" s="125">
        <v>7</v>
      </c>
      <c r="B17" s="9" t="s">
        <v>882</v>
      </c>
      <c r="C17" s="293">
        <v>10557</v>
      </c>
      <c r="D17" s="9">
        <v>201</v>
      </c>
      <c r="E17" s="9">
        <v>201</v>
      </c>
      <c r="F17" s="114">
        <v>0</v>
      </c>
      <c r="G17" s="113">
        <v>2464</v>
      </c>
      <c r="H17" s="9">
        <v>97</v>
      </c>
      <c r="I17" s="9">
        <v>97</v>
      </c>
      <c r="J17" s="114">
        <v>0</v>
      </c>
      <c r="K17" s="113">
        <f t="shared" si="0"/>
        <v>298</v>
      </c>
      <c r="L17" s="114">
        <v>0</v>
      </c>
    </row>
    <row r="18" spans="1:12" ht="13.5">
      <c r="A18" s="125">
        <v>8</v>
      </c>
      <c r="B18" s="9" t="s">
        <v>883</v>
      </c>
      <c r="C18" s="293">
        <v>10039</v>
      </c>
      <c r="D18" s="9">
        <v>273</v>
      </c>
      <c r="E18" s="9">
        <v>273</v>
      </c>
      <c r="F18" s="114">
        <v>0</v>
      </c>
      <c r="G18" s="113">
        <v>3481</v>
      </c>
      <c r="H18" s="9">
        <v>147</v>
      </c>
      <c r="I18" s="9">
        <v>147</v>
      </c>
      <c r="J18" s="114">
        <v>0</v>
      </c>
      <c r="K18" s="113">
        <f t="shared" si="0"/>
        <v>420</v>
      </c>
      <c r="L18" s="114">
        <v>0</v>
      </c>
    </row>
    <row r="19" spans="1:12" ht="13.5">
      <c r="A19" s="125">
        <v>9</v>
      </c>
      <c r="B19" s="9" t="s">
        <v>884</v>
      </c>
      <c r="C19" s="293">
        <v>10919</v>
      </c>
      <c r="D19" s="9">
        <v>366</v>
      </c>
      <c r="E19" s="9">
        <v>366</v>
      </c>
      <c r="F19" s="114">
        <v>0</v>
      </c>
      <c r="G19" s="113">
        <v>4140</v>
      </c>
      <c r="H19" s="9">
        <v>192</v>
      </c>
      <c r="I19" s="9">
        <v>192</v>
      </c>
      <c r="J19" s="114">
        <v>0</v>
      </c>
      <c r="K19" s="113">
        <f t="shared" si="0"/>
        <v>558</v>
      </c>
      <c r="L19" s="114">
        <v>0</v>
      </c>
    </row>
    <row r="20" spans="1:12" ht="13.5">
      <c r="A20" s="125">
        <v>10</v>
      </c>
      <c r="B20" s="9" t="s">
        <v>885</v>
      </c>
      <c r="C20" s="293">
        <v>4470</v>
      </c>
      <c r="D20" s="9">
        <v>107</v>
      </c>
      <c r="E20" s="9">
        <v>107</v>
      </c>
      <c r="F20" s="114">
        <v>0</v>
      </c>
      <c r="G20" s="113">
        <v>1227</v>
      </c>
      <c r="H20" s="9">
        <v>75</v>
      </c>
      <c r="I20" s="9">
        <v>75</v>
      </c>
      <c r="J20" s="114">
        <v>0</v>
      </c>
      <c r="K20" s="113">
        <f t="shared" si="0"/>
        <v>182</v>
      </c>
      <c r="L20" s="114">
        <v>0</v>
      </c>
    </row>
    <row r="21" spans="1:12" ht="13.5">
      <c r="A21" s="125">
        <v>11</v>
      </c>
      <c r="B21" s="9" t="s">
        <v>886</v>
      </c>
      <c r="C21" s="293">
        <v>10606</v>
      </c>
      <c r="D21" s="9">
        <v>408</v>
      </c>
      <c r="E21" s="9">
        <v>408</v>
      </c>
      <c r="F21" s="114">
        <v>0</v>
      </c>
      <c r="G21" s="113">
        <v>2450</v>
      </c>
      <c r="H21" s="9">
        <v>109</v>
      </c>
      <c r="I21" s="9">
        <v>109</v>
      </c>
      <c r="J21" s="114">
        <v>0</v>
      </c>
      <c r="K21" s="113">
        <f t="shared" si="0"/>
        <v>517</v>
      </c>
      <c r="L21" s="114">
        <v>0</v>
      </c>
    </row>
    <row r="22" spans="1:12" ht="13.5">
      <c r="A22" s="306" t="s">
        <v>15</v>
      </c>
      <c r="B22" s="306"/>
      <c r="C22" s="375">
        <f>SUM(C11:C21)</f>
        <v>127936</v>
      </c>
      <c r="D22" s="306">
        <f>SUM(D11:D21)</f>
        <v>2973</v>
      </c>
      <c r="E22" s="306">
        <f>SUM(E11:E21)</f>
        <v>2973</v>
      </c>
      <c r="F22" s="382">
        <v>0</v>
      </c>
      <c r="G22" s="306">
        <v>37398</v>
      </c>
      <c r="H22" s="306">
        <f>SUM(H11:H21)</f>
        <v>1722</v>
      </c>
      <c r="I22" s="306">
        <f>SUM(I11:I21)</f>
        <v>1722</v>
      </c>
      <c r="J22" s="382">
        <v>0</v>
      </c>
      <c r="K22" s="306">
        <f t="shared" si="0"/>
        <v>4695</v>
      </c>
      <c r="L22" s="382">
        <v>0</v>
      </c>
    </row>
    <row r="23" spans="1:12" ht="17.25" customHeight="1">
      <c r="A23" s="891" t="s">
        <v>109</v>
      </c>
      <c r="B23" s="892"/>
      <c r="C23" s="892"/>
      <c r="D23" s="892"/>
      <c r="E23" s="892"/>
      <c r="F23" s="892"/>
      <c r="G23" s="892"/>
      <c r="H23" s="892"/>
      <c r="I23" s="892"/>
      <c r="J23" s="892"/>
      <c r="K23" s="893"/>
      <c r="L23" s="893"/>
    </row>
    <row r="25" spans="1:13" s="15" customFormat="1" ht="15.75" customHeight="1">
      <c r="A25" s="589" t="s">
        <v>11</v>
      </c>
      <c r="B25" s="589"/>
      <c r="C25" s="1"/>
      <c r="D25" s="14"/>
      <c r="E25" s="14"/>
      <c r="H25" s="84"/>
      <c r="I25" s="84"/>
      <c r="J25" s="76"/>
      <c r="K25" s="85"/>
      <c r="L25" s="85"/>
      <c r="M25" s="35"/>
    </row>
    <row r="26" spans="10:19" s="15" customFormat="1" ht="12.75" customHeight="1">
      <c r="J26" s="35"/>
      <c r="K26" s="35"/>
      <c r="L26" s="35"/>
      <c r="M26" s="35"/>
      <c r="N26" s="85"/>
      <c r="O26" s="85"/>
      <c r="P26" s="85"/>
      <c r="Q26" s="85"/>
      <c r="R26" s="85"/>
      <c r="S26" s="85"/>
    </row>
    <row r="27" spans="9:19" s="15" customFormat="1" ht="13.5">
      <c r="I27" s="560" t="s">
        <v>888</v>
      </c>
      <c r="J27" s="560"/>
      <c r="K27" s="560"/>
      <c r="L27" s="560"/>
      <c r="M27" s="35"/>
      <c r="N27" s="85"/>
      <c r="O27" s="85"/>
      <c r="P27" s="85"/>
      <c r="Q27" s="85"/>
      <c r="R27" s="85"/>
      <c r="S27" s="85"/>
    </row>
    <row r="28" spans="2:13" s="15" customFormat="1" ht="14.25">
      <c r="B28" s="14"/>
      <c r="C28" s="14"/>
      <c r="D28" s="14"/>
      <c r="E28" s="14"/>
      <c r="I28" s="560" t="s">
        <v>889</v>
      </c>
      <c r="J28" s="560"/>
      <c r="K28" s="560"/>
      <c r="L28" s="560"/>
      <c r="M28" s="76"/>
    </row>
  </sheetData>
  <sheetProtection/>
  <mergeCells count="21">
    <mergeCell ref="K1:L1"/>
    <mergeCell ref="B2:J2"/>
    <mergeCell ref="B3:J3"/>
    <mergeCell ref="G7:J7"/>
    <mergeCell ref="A6:B6"/>
    <mergeCell ref="B5:L5"/>
    <mergeCell ref="I28:L28"/>
    <mergeCell ref="L7:L9"/>
    <mergeCell ref="A23:L23"/>
    <mergeCell ref="A7:A9"/>
    <mergeCell ref="B7:B9"/>
    <mergeCell ref="E8:F8"/>
    <mergeCell ref="C8:C9"/>
    <mergeCell ref="C7:F7"/>
    <mergeCell ref="G8:G9"/>
    <mergeCell ref="A25:B25"/>
    <mergeCell ref="K7:K9"/>
    <mergeCell ref="H8:H9"/>
    <mergeCell ref="I8:J8"/>
    <mergeCell ref="D8:D9"/>
    <mergeCell ref="I27:L2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O36"/>
  <sheetViews>
    <sheetView view="pageBreakPreview" zoomScaleNormal="90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4.7109375" style="183" customWidth="1"/>
    <col min="2" max="2" width="33.28125" style="183" customWidth="1"/>
    <col min="3" max="11" width="7.8515625" style="183" customWidth="1"/>
    <col min="12" max="23" width="8.00390625" style="183" customWidth="1"/>
    <col min="24" max="16384" width="9.140625" style="183" customWidth="1"/>
  </cols>
  <sheetData>
    <row r="1" spans="15:21" ht="15">
      <c r="O1" s="903" t="s">
        <v>547</v>
      </c>
      <c r="P1" s="903"/>
      <c r="Q1" s="903"/>
      <c r="R1" s="903"/>
      <c r="S1" s="903"/>
      <c r="T1" s="903"/>
      <c r="U1" s="903"/>
    </row>
    <row r="2" spans="7:21" ht="15">
      <c r="G2" s="184"/>
      <c r="H2" s="184"/>
      <c r="I2" s="185"/>
      <c r="J2" s="184" t="s">
        <v>0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6:21" ht="15">
      <c r="F3" s="184"/>
      <c r="G3" s="184"/>
      <c r="H3" s="184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2:21" ht="17.25">
      <c r="B4" s="904" t="s">
        <v>694</v>
      </c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</row>
    <row r="6" spans="2:21" ht="15">
      <c r="B6" s="905" t="s">
        <v>708</v>
      </c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  <c r="S6" s="905"/>
      <c r="T6" s="905"/>
      <c r="U6" s="905"/>
    </row>
    <row r="8" spans="1:2" ht="12.75">
      <c r="A8" s="906" t="s">
        <v>911</v>
      </c>
      <c r="B8" s="906"/>
    </row>
    <row r="9" spans="1:23" ht="17.25">
      <c r="A9" s="186"/>
      <c r="B9" s="186"/>
      <c r="V9" s="914" t="s">
        <v>242</v>
      </c>
      <c r="W9" s="914"/>
    </row>
    <row r="10" spans="1:249" ht="12.75" customHeight="1">
      <c r="A10" s="915" t="s">
        <v>2</v>
      </c>
      <c r="B10" s="915" t="s">
        <v>104</v>
      </c>
      <c r="C10" s="917" t="s">
        <v>21</v>
      </c>
      <c r="D10" s="918"/>
      <c r="E10" s="918"/>
      <c r="F10" s="918"/>
      <c r="G10" s="918"/>
      <c r="H10" s="918"/>
      <c r="I10" s="918"/>
      <c r="J10" s="918"/>
      <c r="K10" s="919"/>
      <c r="L10" s="917" t="s">
        <v>22</v>
      </c>
      <c r="M10" s="918"/>
      <c r="N10" s="918"/>
      <c r="O10" s="918"/>
      <c r="P10" s="918"/>
      <c r="Q10" s="918"/>
      <c r="R10" s="918"/>
      <c r="S10" s="918"/>
      <c r="T10" s="919"/>
      <c r="U10" s="920" t="s">
        <v>134</v>
      </c>
      <c r="V10" s="921"/>
      <c r="W10" s="922"/>
      <c r="X10" s="188"/>
      <c r="Y10" s="188"/>
      <c r="Z10" s="188"/>
      <c r="AA10" s="188"/>
      <c r="AB10" s="188"/>
      <c r="AC10" s="189"/>
      <c r="AD10" s="190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</row>
    <row r="11" spans="1:249" ht="12.75" customHeight="1">
      <c r="A11" s="916"/>
      <c r="B11" s="916"/>
      <c r="C11" s="907" t="s">
        <v>168</v>
      </c>
      <c r="D11" s="908"/>
      <c r="E11" s="909"/>
      <c r="F11" s="907" t="s">
        <v>169</v>
      </c>
      <c r="G11" s="908"/>
      <c r="H11" s="909"/>
      <c r="I11" s="907" t="s">
        <v>15</v>
      </c>
      <c r="J11" s="908"/>
      <c r="K11" s="909"/>
      <c r="L11" s="907" t="s">
        <v>168</v>
      </c>
      <c r="M11" s="908"/>
      <c r="N11" s="909"/>
      <c r="O11" s="907" t="s">
        <v>169</v>
      </c>
      <c r="P11" s="908"/>
      <c r="Q11" s="909"/>
      <c r="R11" s="907" t="s">
        <v>15</v>
      </c>
      <c r="S11" s="908"/>
      <c r="T11" s="909"/>
      <c r="U11" s="923"/>
      <c r="V11" s="924"/>
      <c r="W11" s="925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</row>
    <row r="12" spans="1:249" ht="12.75">
      <c r="A12" s="187"/>
      <c r="B12" s="187"/>
      <c r="C12" s="191" t="s">
        <v>243</v>
      </c>
      <c r="D12" s="192" t="s">
        <v>39</v>
      </c>
      <c r="E12" s="193" t="s">
        <v>40</v>
      </c>
      <c r="F12" s="191" t="s">
        <v>243</v>
      </c>
      <c r="G12" s="192" t="s">
        <v>39</v>
      </c>
      <c r="H12" s="193" t="s">
        <v>40</v>
      </c>
      <c r="I12" s="191" t="s">
        <v>243</v>
      </c>
      <c r="J12" s="192" t="s">
        <v>39</v>
      </c>
      <c r="K12" s="193" t="s">
        <v>40</v>
      </c>
      <c r="L12" s="191" t="s">
        <v>243</v>
      </c>
      <c r="M12" s="192" t="s">
        <v>39</v>
      </c>
      <c r="N12" s="193" t="s">
        <v>40</v>
      </c>
      <c r="O12" s="191" t="s">
        <v>243</v>
      </c>
      <c r="P12" s="192" t="s">
        <v>39</v>
      </c>
      <c r="Q12" s="193" t="s">
        <v>40</v>
      </c>
      <c r="R12" s="191" t="s">
        <v>243</v>
      </c>
      <c r="S12" s="192" t="s">
        <v>39</v>
      </c>
      <c r="T12" s="193" t="s">
        <v>40</v>
      </c>
      <c r="U12" s="187" t="s">
        <v>243</v>
      </c>
      <c r="V12" s="187" t="s">
        <v>39</v>
      </c>
      <c r="W12" s="187" t="s">
        <v>40</v>
      </c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</row>
    <row r="13" spans="1:249" ht="12.75">
      <c r="A13" s="187">
        <v>1</v>
      </c>
      <c r="B13" s="187">
        <v>2</v>
      </c>
      <c r="C13" s="187">
        <v>3</v>
      </c>
      <c r="D13" s="187">
        <v>4</v>
      </c>
      <c r="E13" s="187">
        <v>5</v>
      </c>
      <c r="F13" s="187">
        <v>7</v>
      </c>
      <c r="G13" s="187">
        <v>8</v>
      </c>
      <c r="H13" s="187">
        <v>9</v>
      </c>
      <c r="I13" s="187">
        <v>11</v>
      </c>
      <c r="J13" s="187">
        <v>12</v>
      </c>
      <c r="K13" s="187">
        <v>13</v>
      </c>
      <c r="L13" s="187">
        <v>15</v>
      </c>
      <c r="M13" s="187">
        <v>16</v>
      </c>
      <c r="N13" s="187">
        <v>17</v>
      </c>
      <c r="O13" s="187">
        <v>19</v>
      </c>
      <c r="P13" s="187">
        <v>20</v>
      </c>
      <c r="Q13" s="187">
        <v>21</v>
      </c>
      <c r="R13" s="187">
        <v>23</v>
      </c>
      <c r="S13" s="187">
        <v>24</v>
      </c>
      <c r="T13" s="187">
        <v>25</v>
      </c>
      <c r="U13" s="187">
        <v>27</v>
      </c>
      <c r="V13" s="187">
        <v>28</v>
      </c>
      <c r="W13" s="187">
        <v>29</v>
      </c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</row>
    <row r="14" spans="1:249" ht="12.75" customHeight="1">
      <c r="A14" s="912" t="s">
        <v>235</v>
      </c>
      <c r="B14" s="913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95"/>
      <c r="V14" s="196"/>
      <c r="W14" s="196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</row>
    <row r="15" spans="1:23" ht="12.75">
      <c r="A15" s="197">
        <v>1</v>
      </c>
      <c r="B15" s="198" t="s">
        <v>119</v>
      </c>
      <c r="C15" s="199"/>
      <c r="D15" s="199"/>
      <c r="E15" s="384">
        <v>84.44</v>
      </c>
      <c r="F15" s="199"/>
      <c r="G15" s="199"/>
      <c r="H15" s="384">
        <v>0</v>
      </c>
      <c r="I15" s="199"/>
      <c r="J15" s="199"/>
      <c r="K15" s="384">
        <f>SUM(E15:J15)</f>
        <v>84.44</v>
      </c>
      <c r="L15" s="199"/>
      <c r="M15" s="199"/>
      <c r="N15" s="384">
        <v>39.83</v>
      </c>
      <c r="O15" s="384"/>
      <c r="P15" s="384"/>
      <c r="Q15" s="384">
        <v>0</v>
      </c>
      <c r="R15" s="384"/>
      <c r="S15" s="384"/>
      <c r="T15" s="384">
        <f>SUM(N15:S15)</f>
        <v>39.83</v>
      </c>
      <c r="U15" s="199"/>
      <c r="V15" s="384">
        <f>E15+N15</f>
        <v>124.27</v>
      </c>
      <c r="W15" s="384">
        <f>K15+T15</f>
        <v>124.27</v>
      </c>
    </row>
    <row r="16" spans="1:23" ht="12.75">
      <c r="A16" s="197">
        <v>2</v>
      </c>
      <c r="B16" s="200" t="s">
        <v>472</v>
      </c>
      <c r="C16" s="199"/>
      <c r="D16" s="199"/>
      <c r="E16" s="384">
        <v>1100.51</v>
      </c>
      <c r="F16" s="199"/>
      <c r="G16" s="199"/>
      <c r="H16" s="384">
        <v>123.84</v>
      </c>
      <c r="I16" s="199"/>
      <c r="J16" s="199"/>
      <c r="K16" s="384">
        <f>SUM(E16:J16)</f>
        <v>1224.35</v>
      </c>
      <c r="L16" s="199"/>
      <c r="M16" s="199"/>
      <c r="N16" s="384">
        <v>518.7</v>
      </c>
      <c r="O16" s="384"/>
      <c r="P16" s="384"/>
      <c r="Q16" s="384">
        <v>57.54</v>
      </c>
      <c r="R16" s="384"/>
      <c r="S16" s="384"/>
      <c r="T16" s="384">
        <f>SUM(N16:S16)</f>
        <v>576.24</v>
      </c>
      <c r="U16" s="199"/>
      <c r="V16" s="384">
        <f aca="true" t="shared" si="0" ref="V16:V24">E16+N16</f>
        <v>1619.21</v>
      </c>
      <c r="W16" s="384">
        <f aca="true" t="shared" si="1" ref="W16:W26">K16+T16</f>
        <v>1800.59</v>
      </c>
    </row>
    <row r="17" spans="1:23" ht="15" customHeight="1">
      <c r="A17" s="197">
        <v>3</v>
      </c>
      <c r="B17" s="200" t="s">
        <v>123</v>
      </c>
      <c r="C17" s="199"/>
      <c r="D17" s="199"/>
      <c r="E17" s="384">
        <v>265.05</v>
      </c>
      <c r="F17" s="199"/>
      <c r="G17" s="199"/>
      <c r="H17" s="384">
        <v>29.45</v>
      </c>
      <c r="I17" s="199"/>
      <c r="J17" s="199"/>
      <c r="K17" s="384">
        <f>SUM(E17:J17)</f>
        <v>294.5</v>
      </c>
      <c r="L17" s="199"/>
      <c r="M17" s="199"/>
      <c r="N17" s="384">
        <v>157.5</v>
      </c>
      <c r="O17" s="384"/>
      <c r="P17" s="384"/>
      <c r="Q17" s="384">
        <v>17.05</v>
      </c>
      <c r="R17" s="384"/>
      <c r="S17" s="384"/>
      <c r="T17" s="384">
        <f>SUM(N17:S17)</f>
        <v>174.55</v>
      </c>
      <c r="U17" s="199"/>
      <c r="V17" s="384">
        <f t="shared" si="0"/>
        <v>422.55</v>
      </c>
      <c r="W17" s="384">
        <f t="shared" si="1"/>
        <v>469.05</v>
      </c>
    </row>
    <row r="18" spans="1:23" ht="12" customHeight="1">
      <c r="A18" s="197">
        <v>4</v>
      </c>
      <c r="B18" s="200" t="s">
        <v>121</v>
      </c>
      <c r="C18" s="199"/>
      <c r="D18" s="199"/>
      <c r="E18" s="384">
        <v>70.11</v>
      </c>
      <c r="F18" s="199"/>
      <c r="G18" s="199"/>
      <c r="H18" s="384">
        <v>0</v>
      </c>
      <c r="I18" s="199"/>
      <c r="J18" s="199"/>
      <c r="K18" s="384">
        <f>SUM(E18:J18)</f>
        <v>70.11</v>
      </c>
      <c r="L18" s="199"/>
      <c r="M18" s="199"/>
      <c r="N18" s="384">
        <v>33.07</v>
      </c>
      <c r="O18" s="384"/>
      <c r="P18" s="384"/>
      <c r="Q18" s="384">
        <v>0</v>
      </c>
      <c r="R18" s="384"/>
      <c r="S18" s="384"/>
      <c r="T18" s="384">
        <f>SUM(N18:S18)</f>
        <v>33.07</v>
      </c>
      <c r="U18" s="199"/>
      <c r="V18" s="384">
        <f t="shared" si="0"/>
        <v>103.18</v>
      </c>
      <c r="W18" s="384">
        <f t="shared" si="1"/>
        <v>103.18</v>
      </c>
    </row>
    <row r="19" spans="1:23" ht="12.75">
      <c r="A19" s="197">
        <v>5</v>
      </c>
      <c r="B19" s="198" t="s">
        <v>122</v>
      </c>
      <c r="C19" s="199"/>
      <c r="D19" s="199"/>
      <c r="E19" s="384">
        <v>41.04</v>
      </c>
      <c r="F19" s="199"/>
      <c r="G19" s="199"/>
      <c r="H19" s="384">
        <v>0</v>
      </c>
      <c r="I19" s="199"/>
      <c r="J19" s="199"/>
      <c r="K19" s="384">
        <f>SUM(E19:J19)</f>
        <v>41.04</v>
      </c>
      <c r="L19" s="199"/>
      <c r="M19" s="199"/>
      <c r="N19" s="384">
        <v>20.23</v>
      </c>
      <c r="O19" s="384"/>
      <c r="P19" s="384"/>
      <c r="Q19" s="384">
        <v>0</v>
      </c>
      <c r="R19" s="384"/>
      <c r="S19" s="384"/>
      <c r="T19" s="384">
        <f>SUM(N19:S19)</f>
        <v>20.23</v>
      </c>
      <c r="U19" s="199"/>
      <c r="V19" s="384">
        <f t="shared" si="0"/>
        <v>61.269999999999996</v>
      </c>
      <c r="W19" s="384">
        <f t="shared" si="1"/>
        <v>61.269999999999996</v>
      </c>
    </row>
    <row r="20" spans="1:23" ht="12.75" customHeight="1">
      <c r="A20" s="912" t="s">
        <v>236</v>
      </c>
      <c r="B20" s="913"/>
      <c r="C20" s="199"/>
      <c r="D20" s="199"/>
      <c r="E20" s="384"/>
      <c r="F20" s="199"/>
      <c r="G20" s="199"/>
      <c r="H20" s="384"/>
      <c r="I20" s="199"/>
      <c r="J20" s="199"/>
      <c r="K20" s="199"/>
      <c r="L20" s="199"/>
      <c r="M20" s="199"/>
      <c r="N20" s="384"/>
      <c r="O20" s="384"/>
      <c r="P20" s="384"/>
      <c r="Q20" s="384"/>
      <c r="R20" s="384"/>
      <c r="S20" s="384"/>
      <c r="T20" s="384"/>
      <c r="U20" s="199"/>
      <c r="V20" s="384">
        <f t="shared" si="0"/>
        <v>0</v>
      </c>
      <c r="W20" s="384"/>
    </row>
    <row r="21" spans="1:23" s="536" customFormat="1" ht="12.75">
      <c r="A21" s="532">
        <v>6</v>
      </c>
      <c r="B21" s="533" t="s">
        <v>124</v>
      </c>
      <c r="C21" s="534"/>
      <c r="D21" s="534"/>
      <c r="E21" s="535">
        <v>51.47</v>
      </c>
      <c r="F21" s="534"/>
      <c r="G21" s="534"/>
      <c r="H21" s="535">
        <v>6.43</v>
      </c>
      <c r="I21" s="534"/>
      <c r="J21" s="534"/>
      <c r="K21" s="535">
        <f>SUM(E21:J21)</f>
        <v>57.9</v>
      </c>
      <c r="L21" s="534"/>
      <c r="M21" s="534"/>
      <c r="N21" s="535">
        <v>31.38</v>
      </c>
      <c r="O21" s="535"/>
      <c r="P21" s="535"/>
      <c r="Q21" s="535">
        <v>3.92</v>
      </c>
      <c r="R21" s="535"/>
      <c r="S21" s="535"/>
      <c r="T21" s="535">
        <f>SUM(N21:S21)</f>
        <v>35.3</v>
      </c>
      <c r="U21" s="534"/>
      <c r="V21" s="535">
        <f t="shared" si="0"/>
        <v>82.85</v>
      </c>
      <c r="W21" s="535">
        <f t="shared" si="1"/>
        <v>93.19999999999999</v>
      </c>
    </row>
    <row r="22" spans="1:23" ht="12.75">
      <c r="A22" s="197">
        <v>7</v>
      </c>
      <c r="B22" s="198" t="s">
        <v>125</v>
      </c>
      <c r="C22" s="199"/>
      <c r="D22" s="199"/>
      <c r="E22" s="384">
        <v>49.6</v>
      </c>
      <c r="F22" s="199"/>
      <c r="G22" s="199"/>
      <c r="H22" s="384">
        <v>5.51</v>
      </c>
      <c r="I22" s="199"/>
      <c r="J22" s="199"/>
      <c r="K22" s="384">
        <f>SUM(E22:J22)</f>
        <v>55.11</v>
      </c>
      <c r="L22" s="199"/>
      <c r="M22" s="199"/>
      <c r="N22" s="384">
        <v>45</v>
      </c>
      <c r="O22" s="384"/>
      <c r="P22" s="384"/>
      <c r="Q22" s="384">
        <v>5</v>
      </c>
      <c r="R22" s="384"/>
      <c r="S22" s="384"/>
      <c r="T22" s="384">
        <f>SUM(N22:S22)</f>
        <v>50</v>
      </c>
      <c r="U22" s="199"/>
      <c r="V22" s="384">
        <f t="shared" si="0"/>
        <v>94.6</v>
      </c>
      <c r="W22" s="384">
        <f t="shared" si="1"/>
        <v>105.11</v>
      </c>
    </row>
    <row r="23" spans="1:23" ht="12.75">
      <c r="A23" s="197">
        <v>8</v>
      </c>
      <c r="B23" s="198" t="s">
        <v>834</v>
      </c>
      <c r="C23" s="199"/>
      <c r="D23" s="199"/>
      <c r="E23" s="384">
        <v>0</v>
      </c>
      <c r="F23" s="199"/>
      <c r="G23" s="199"/>
      <c r="H23" s="384">
        <v>0</v>
      </c>
      <c r="I23" s="199"/>
      <c r="J23" s="199"/>
      <c r="K23" s="384">
        <f>SUM(E23:J23)</f>
        <v>0</v>
      </c>
      <c r="L23" s="199"/>
      <c r="M23" s="199"/>
      <c r="N23" s="384">
        <v>0</v>
      </c>
      <c r="O23" s="384"/>
      <c r="P23" s="384"/>
      <c r="Q23" s="384">
        <v>0</v>
      </c>
      <c r="R23" s="384"/>
      <c r="S23" s="384"/>
      <c r="T23" s="384">
        <f>SUM(N23:S23)</f>
        <v>0</v>
      </c>
      <c r="U23" s="199"/>
      <c r="V23" s="384">
        <f t="shared" si="0"/>
        <v>0</v>
      </c>
      <c r="W23" s="384">
        <f t="shared" si="1"/>
        <v>0</v>
      </c>
    </row>
    <row r="24" spans="1:23" ht="12.75">
      <c r="A24" s="197"/>
      <c r="B24" s="198"/>
      <c r="C24" s="199"/>
      <c r="D24" s="199"/>
      <c r="E24" s="384"/>
      <c r="F24" s="199"/>
      <c r="G24" s="199"/>
      <c r="H24" s="384"/>
      <c r="I24" s="199"/>
      <c r="J24" s="199"/>
      <c r="K24" s="199"/>
      <c r="L24" s="199"/>
      <c r="M24" s="199"/>
      <c r="N24" s="384"/>
      <c r="O24" s="384"/>
      <c r="P24" s="384"/>
      <c r="Q24" s="384"/>
      <c r="R24" s="384"/>
      <c r="S24" s="384"/>
      <c r="T24" s="384"/>
      <c r="U24" s="199"/>
      <c r="V24" s="384">
        <f t="shared" si="0"/>
        <v>0</v>
      </c>
      <c r="W24" s="384"/>
    </row>
    <row r="25" spans="1:23" ht="12.75">
      <c r="A25" s="352">
        <v>9</v>
      </c>
      <c r="B25" s="198" t="s">
        <v>852</v>
      </c>
      <c r="C25" s="199"/>
      <c r="D25" s="199"/>
      <c r="E25" s="384">
        <v>63.53</v>
      </c>
      <c r="F25" s="199"/>
      <c r="G25" s="199"/>
      <c r="H25" s="384">
        <v>7.06</v>
      </c>
      <c r="I25" s="199"/>
      <c r="J25" s="199"/>
      <c r="K25" s="384">
        <f>SUM(E25:J25)</f>
        <v>70.59</v>
      </c>
      <c r="L25" s="199"/>
      <c r="M25" s="199"/>
      <c r="N25" s="384">
        <v>51.6</v>
      </c>
      <c r="O25" s="384"/>
      <c r="P25" s="384"/>
      <c r="Q25" s="384">
        <v>5.73</v>
      </c>
      <c r="R25" s="384"/>
      <c r="S25" s="384"/>
      <c r="T25" s="384">
        <f>SUM(N25:S25)</f>
        <v>57.33</v>
      </c>
      <c r="U25" s="199"/>
      <c r="V25" s="384">
        <f>SUM(V15:V24)</f>
        <v>2507.93</v>
      </c>
      <c r="W25" s="384">
        <f t="shared" si="1"/>
        <v>127.92</v>
      </c>
    </row>
    <row r="26" spans="1:23" ht="12.75">
      <c r="A26" s="910" t="s">
        <v>15</v>
      </c>
      <c r="B26" s="911"/>
      <c r="C26" s="196"/>
      <c r="D26" s="196"/>
      <c r="E26" s="385">
        <f>SUM(E15:E25)</f>
        <v>1725.7499999999998</v>
      </c>
      <c r="F26" s="196"/>
      <c r="G26" s="196"/>
      <c r="H26" s="385">
        <f>SUM(H15:H25)</f>
        <v>172.29</v>
      </c>
      <c r="I26" s="196"/>
      <c r="J26" s="196"/>
      <c r="K26" s="385">
        <f>SUM(E26:J26)</f>
        <v>1898.0399999999997</v>
      </c>
      <c r="L26" s="196"/>
      <c r="M26" s="196"/>
      <c r="N26" s="385">
        <f>SUM(N15:N25)</f>
        <v>897.3100000000002</v>
      </c>
      <c r="O26" s="385"/>
      <c r="P26" s="385"/>
      <c r="Q26" s="385">
        <f>SUM(Q15:Q25)</f>
        <v>89.24000000000001</v>
      </c>
      <c r="R26" s="385"/>
      <c r="S26" s="385"/>
      <c r="T26" s="385">
        <f>SUM(N26:S26)</f>
        <v>986.5500000000002</v>
      </c>
      <c r="U26" s="196"/>
      <c r="V26" s="384"/>
      <c r="W26" s="385">
        <f t="shared" si="1"/>
        <v>2884.59</v>
      </c>
    </row>
    <row r="27" spans="1:2" ht="12.75">
      <c r="A27" s="201"/>
      <c r="B27" s="201"/>
    </row>
    <row r="29" ht="12.75">
      <c r="B29" s="183" t="s">
        <v>10</v>
      </c>
    </row>
    <row r="31" spans="1:21" ht="12.75">
      <c r="A31" s="388"/>
      <c r="B31" s="388"/>
      <c r="C31" s="388"/>
      <c r="D31" s="388"/>
      <c r="E31" s="388"/>
      <c r="F31" s="388"/>
      <c r="G31" s="388"/>
      <c r="L31" s="202"/>
      <c r="M31" s="202"/>
      <c r="N31" s="202"/>
      <c r="O31" s="388"/>
      <c r="P31" s="388"/>
      <c r="Q31" s="388"/>
      <c r="R31" s="388"/>
      <c r="S31" s="388"/>
      <c r="T31" s="388"/>
      <c r="U31" s="388"/>
    </row>
    <row r="33" spans="1:21" ht="15">
      <c r="A33" s="203" t="s">
        <v>11</v>
      </c>
      <c r="B33" s="203"/>
      <c r="C33" s="203"/>
      <c r="D33" s="203"/>
      <c r="E33" s="203"/>
      <c r="F33" s="203"/>
      <c r="G33" s="203"/>
      <c r="L33" s="203"/>
      <c r="M33" s="203"/>
      <c r="N33" s="203"/>
      <c r="R33" s="386"/>
      <c r="S33" s="386"/>
      <c r="T33" s="386"/>
      <c r="U33" s="386"/>
    </row>
    <row r="34" spans="1:21" ht="15">
      <c r="A34" s="386"/>
      <c r="B34" s="386"/>
      <c r="C34" s="386"/>
      <c r="D34" s="386"/>
      <c r="E34" s="386"/>
      <c r="F34" s="386"/>
      <c r="G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</row>
    <row r="35" spans="1:21" ht="15">
      <c r="A35" s="386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560" t="s">
        <v>888</v>
      </c>
      <c r="Q35" s="560"/>
      <c r="R35" s="560"/>
      <c r="S35" s="560"/>
      <c r="T35" s="560"/>
      <c r="U35" s="560"/>
    </row>
    <row r="36" spans="16:23" ht="13.5">
      <c r="P36" s="560" t="s">
        <v>889</v>
      </c>
      <c r="Q36" s="560"/>
      <c r="R36" s="560"/>
      <c r="S36" s="560"/>
      <c r="T36" s="560"/>
      <c r="U36" s="560"/>
      <c r="V36" s="387"/>
      <c r="W36" s="387"/>
    </row>
  </sheetData>
  <sheetProtection/>
  <mergeCells count="21">
    <mergeCell ref="V9:W9"/>
    <mergeCell ref="A10:A11"/>
    <mergeCell ref="B10:B11"/>
    <mergeCell ref="C10:K10"/>
    <mergeCell ref="L10:T10"/>
    <mergeCell ref="U10:W11"/>
    <mergeCell ref="I11:K11"/>
    <mergeCell ref="L11:N11"/>
    <mergeCell ref="A26:B26"/>
    <mergeCell ref="A20:B20"/>
    <mergeCell ref="A14:B14"/>
    <mergeCell ref="O11:Q11"/>
    <mergeCell ref="P35:U35"/>
    <mergeCell ref="P36:U36"/>
    <mergeCell ref="R11:T11"/>
    <mergeCell ref="O1:U1"/>
    <mergeCell ref="B4:U4"/>
    <mergeCell ref="B6:U6"/>
    <mergeCell ref="A8:B8"/>
    <mergeCell ref="C11:E11"/>
    <mergeCell ref="F11:H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5" r:id="rId1"/>
  <colBreaks count="1" manualBreakCount="1">
    <brk id="23" max="655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6"/>
  <sheetViews>
    <sheetView view="pageBreakPreview" zoomScale="78" zoomScaleSheetLayoutView="78" zoomScalePageLayoutView="0" workbookViewId="0" topLeftCell="A1">
      <selection activeCell="H33" sqref="H33"/>
    </sheetView>
  </sheetViews>
  <sheetFormatPr defaultColWidth="9.140625" defaultRowHeight="12.75"/>
  <cols>
    <col min="1" max="1" width="7.421875" style="174" customWidth="1"/>
    <col min="2" max="2" width="17.140625" style="174" customWidth="1"/>
    <col min="3" max="3" width="11.00390625" style="174" customWidth="1"/>
    <col min="4" max="4" width="10.00390625" style="174" customWidth="1"/>
    <col min="5" max="5" width="11.8515625" style="174" customWidth="1"/>
    <col min="6" max="6" width="12.140625" style="174" customWidth="1"/>
    <col min="7" max="7" width="13.28125" style="174" customWidth="1"/>
    <col min="8" max="8" width="14.57421875" style="174" customWidth="1"/>
    <col min="9" max="9" width="12.7109375" style="174" customWidth="1"/>
    <col min="10" max="10" width="14.00390625" style="174" customWidth="1"/>
    <col min="11" max="11" width="10.8515625" style="174" customWidth="1"/>
    <col min="12" max="12" width="11.57421875" style="174" customWidth="1"/>
    <col min="13" max="16384" width="9.140625" style="174" customWidth="1"/>
  </cols>
  <sheetData>
    <row r="1" spans="5:10" s="89" customFormat="1" ht="12.75">
      <c r="E1" s="937"/>
      <c r="F1" s="937"/>
      <c r="G1" s="937"/>
      <c r="H1" s="937"/>
      <c r="I1" s="937"/>
      <c r="J1" s="336" t="s">
        <v>667</v>
      </c>
    </row>
    <row r="2" spans="1:10" s="89" customFormat="1" ht="15">
      <c r="A2" s="938" t="s">
        <v>0</v>
      </c>
      <c r="B2" s="938"/>
      <c r="C2" s="938"/>
      <c r="D2" s="938"/>
      <c r="E2" s="938"/>
      <c r="F2" s="938"/>
      <c r="G2" s="938"/>
      <c r="H2" s="938"/>
      <c r="I2" s="938"/>
      <c r="J2" s="938"/>
    </row>
    <row r="3" spans="1:10" s="89" customFormat="1" ht="21">
      <c r="A3" s="647" t="s">
        <v>694</v>
      </c>
      <c r="B3" s="647"/>
      <c r="C3" s="647"/>
      <c r="D3" s="647"/>
      <c r="E3" s="647"/>
      <c r="F3" s="647"/>
      <c r="G3" s="647"/>
      <c r="H3" s="647"/>
      <c r="I3" s="647"/>
      <c r="J3" s="647"/>
    </row>
    <row r="4" s="89" customFormat="1" ht="14.25" customHeight="1"/>
    <row r="5" spans="1:12" ht="19.5" customHeight="1">
      <c r="A5" s="940" t="s">
        <v>768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</row>
    <row r="6" spans="1:10" ht="13.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ht="0.75" customHeight="1"/>
    <row r="8" spans="1:12" ht="12.75">
      <c r="A8" s="939" t="s">
        <v>911</v>
      </c>
      <c r="B8" s="939"/>
      <c r="C8" s="338"/>
      <c r="H8" s="941" t="s">
        <v>771</v>
      </c>
      <c r="I8" s="941"/>
      <c r="J8" s="941"/>
      <c r="K8" s="941"/>
      <c r="L8" s="941"/>
    </row>
    <row r="9" spans="1:16" ht="18" customHeight="1">
      <c r="A9" s="779" t="s">
        <v>2</v>
      </c>
      <c r="B9" s="779" t="s">
        <v>33</v>
      </c>
      <c r="C9" s="927" t="s">
        <v>668</v>
      </c>
      <c r="D9" s="927"/>
      <c r="E9" s="927" t="s">
        <v>120</v>
      </c>
      <c r="F9" s="927"/>
      <c r="G9" s="927" t="s">
        <v>669</v>
      </c>
      <c r="H9" s="927"/>
      <c r="I9" s="927" t="s">
        <v>121</v>
      </c>
      <c r="J9" s="927"/>
      <c r="K9" s="927" t="s">
        <v>122</v>
      </c>
      <c r="L9" s="927"/>
      <c r="O9" s="340"/>
      <c r="P9" s="340"/>
    </row>
    <row r="10" spans="1:12" ht="44.25" customHeight="1">
      <c r="A10" s="779"/>
      <c r="B10" s="779"/>
      <c r="C10" s="94" t="s">
        <v>670</v>
      </c>
      <c r="D10" s="94" t="s">
        <v>671</v>
      </c>
      <c r="E10" s="94" t="s">
        <v>672</v>
      </c>
      <c r="F10" s="94" t="s">
        <v>673</v>
      </c>
      <c r="G10" s="94" t="s">
        <v>672</v>
      </c>
      <c r="H10" s="94" t="s">
        <v>673</v>
      </c>
      <c r="I10" s="94" t="s">
        <v>670</v>
      </c>
      <c r="J10" s="94" t="s">
        <v>671</v>
      </c>
      <c r="K10" s="94" t="s">
        <v>670</v>
      </c>
      <c r="L10" s="94" t="s">
        <v>671</v>
      </c>
    </row>
    <row r="11" spans="1:12" ht="12.75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94">
        <v>11</v>
      </c>
      <c r="L11" s="94">
        <v>12</v>
      </c>
    </row>
    <row r="12" spans="1:12" ht="12.75">
      <c r="A12" s="341">
        <v>1</v>
      </c>
      <c r="B12" s="928" t="s">
        <v>887</v>
      </c>
      <c r="C12" s="929"/>
      <c r="D12" s="929"/>
      <c r="E12" s="929"/>
      <c r="F12" s="929"/>
      <c r="G12" s="929"/>
      <c r="H12" s="929"/>
      <c r="I12" s="929"/>
      <c r="J12" s="929"/>
      <c r="K12" s="929"/>
      <c r="L12" s="930"/>
    </row>
    <row r="13" spans="1:12" ht="12.75">
      <c r="A13" s="341">
        <v>2</v>
      </c>
      <c r="B13" s="931"/>
      <c r="C13" s="932"/>
      <c r="D13" s="932"/>
      <c r="E13" s="932"/>
      <c r="F13" s="932"/>
      <c r="G13" s="932"/>
      <c r="H13" s="932"/>
      <c r="I13" s="932"/>
      <c r="J13" s="932"/>
      <c r="K13" s="932"/>
      <c r="L13" s="933"/>
    </row>
    <row r="14" spans="1:12" ht="12.75">
      <c r="A14" s="341">
        <v>3</v>
      </c>
      <c r="B14" s="931"/>
      <c r="C14" s="932"/>
      <c r="D14" s="932"/>
      <c r="E14" s="932"/>
      <c r="F14" s="932"/>
      <c r="G14" s="932"/>
      <c r="H14" s="932"/>
      <c r="I14" s="932"/>
      <c r="J14" s="932"/>
      <c r="K14" s="932"/>
      <c r="L14" s="933"/>
    </row>
    <row r="15" spans="1:12" ht="12.75">
      <c r="A15" s="341">
        <v>4</v>
      </c>
      <c r="B15" s="931"/>
      <c r="C15" s="932"/>
      <c r="D15" s="932"/>
      <c r="E15" s="932"/>
      <c r="F15" s="932"/>
      <c r="G15" s="932"/>
      <c r="H15" s="932"/>
      <c r="I15" s="932"/>
      <c r="J15" s="932"/>
      <c r="K15" s="932"/>
      <c r="L15" s="933"/>
    </row>
    <row r="16" spans="1:12" ht="12.75">
      <c r="A16" s="341">
        <v>5</v>
      </c>
      <c r="B16" s="931"/>
      <c r="C16" s="932"/>
      <c r="D16" s="932"/>
      <c r="E16" s="932"/>
      <c r="F16" s="932"/>
      <c r="G16" s="932"/>
      <c r="H16" s="932"/>
      <c r="I16" s="932"/>
      <c r="J16" s="932"/>
      <c r="K16" s="932"/>
      <c r="L16" s="933"/>
    </row>
    <row r="17" spans="1:12" ht="12.75">
      <c r="A17" s="341">
        <v>6</v>
      </c>
      <c r="B17" s="931"/>
      <c r="C17" s="932"/>
      <c r="D17" s="932"/>
      <c r="E17" s="932"/>
      <c r="F17" s="932"/>
      <c r="G17" s="932"/>
      <c r="H17" s="932"/>
      <c r="I17" s="932"/>
      <c r="J17" s="932"/>
      <c r="K17" s="932"/>
      <c r="L17" s="933"/>
    </row>
    <row r="18" spans="1:12" ht="12.75">
      <c r="A18" s="341">
        <v>7</v>
      </c>
      <c r="B18" s="931"/>
      <c r="C18" s="932"/>
      <c r="D18" s="932"/>
      <c r="E18" s="932"/>
      <c r="F18" s="932"/>
      <c r="G18" s="932"/>
      <c r="H18" s="932"/>
      <c r="I18" s="932"/>
      <c r="J18" s="932"/>
      <c r="K18" s="932"/>
      <c r="L18" s="933"/>
    </row>
    <row r="19" spans="1:12" ht="12.75">
      <c r="A19" s="341">
        <v>8</v>
      </c>
      <c r="B19" s="931"/>
      <c r="C19" s="932"/>
      <c r="D19" s="932"/>
      <c r="E19" s="932"/>
      <c r="F19" s="932"/>
      <c r="G19" s="932"/>
      <c r="H19" s="932"/>
      <c r="I19" s="932"/>
      <c r="J19" s="932"/>
      <c r="K19" s="932"/>
      <c r="L19" s="933"/>
    </row>
    <row r="20" spans="1:12" ht="12.75">
      <c r="A20" s="341">
        <v>9</v>
      </c>
      <c r="B20" s="931"/>
      <c r="C20" s="932"/>
      <c r="D20" s="932"/>
      <c r="E20" s="932"/>
      <c r="F20" s="932"/>
      <c r="G20" s="932"/>
      <c r="H20" s="932"/>
      <c r="I20" s="932"/>
      <c r="J20" s="932"/>
      <c r="K20" s="932"/>
      <c r="L20" s="933"/>
    </row>
    <row r="21" spans="1:12" ht="12.75">
      <c r="A21" s="341">
        <v>10</v>
      </c>
      <c r="B21" s="931"/>
      <c r="C21" s="932"/>
      <c r="D21" s="932"/>
      <c r="E21" s="932"/>
      <c r="F21" s="932"/>
      <c r="G21" s="932"/>
      <c r="H21" s="932"/>
      <c r="I21" s="932"/>
      <c r="J21" s="932"/>
      <c r="K21" s="932"/>
      <c r="L21" s="933"/>
    </row>
    <row r="22" spans="1:12" ht="12.75">
      <c r="A22" s="341">
        <v>11</v>
      </c>
      <c r="B22" s="934"/>
      <c r="C22" s="935"/>
      <c r="D22" s="935"/>
      <c r="E22" s="935"/>
      <c r="F22" s="935"/>
      <c r="G22" s="935"/>
      <c r="H22" s="935"/>
      <c r="I22" s="935"/>
      <c r="J22" s="935"/>
      <c r="K22" s="935"/>
      <c r="L22" s="936"/>
    </row>
    <row r="23" spans="1:12" ht="12.75">
      <c r="A23" s="93" t="s">
        <v>15</v>
      </c>
      <c r="B23" s="342"/>
      <c r="C23" s="342"/>
      <c r="D23" s="339"/>
      <c r="E23" s="339"/>
      <c r="F23" s="339"/>
      <c r="G23" s="339"/>
      <c r="H23" s="339"/>
      <c r="I23" s="339"/>
      <c r="J23" s="339"/>
      <c r="K23" s="339"/>
      <c r="L23" s="339"/>
    </row>
    <row r="24" spans="1:10" ht="12.75">
      <c r="A24" s="100"/>
      <c r="B24" s="126"/>
      <c r="C24" s="126"/>
      <c r="D24" s="340"/>
      <c r="E24" s="340"/>
      <c r="F24" s="340"/>
      <c r="G24" s="340"/>
      <c r="H24" s="340"/>
      <c r="I24" s="340"/>
      <c r="J24" s="340"/>
    </row>
    <row r="25" spans="1:10" ht="12.75">
      <c r="A25" s="100"/>
      <c r="B25" s="126"/>
      <c r="C25" s="126"/>
      <c r="D25" s="340"/>
      <c r="E25" s="340"/>
      <c r="F25" s="340"/>
      <c r="G25" s="340"/>
      <c r="H25" s="340"/>
      <c r="I25" s="340"/>
      <c r="J25" s="340"/>
    </row>
    <row r="26" spans="1:10" ht="12.75">
      <c r="A26" s="100"/>
      <c r="B26" s="126"/>
      <c r="C26" s="126"/>
      <c r="D26" s="340"/>
      <c r="E26" s="340"/>
      <c r="F26" s="340"/>
      <c r="G26" s="340"/>
      <c r="H26" s="340"/>
      <c r="I26" s="340"/>
      <c r="J26" s="340"/>
    </row>
    <row r="27" spans="1:10" ht="15.75" customHeight="1">
      <c r="A27" s="103" t="s">
        <v>11</v>
      </c>
      <c r="B27" s="103"/>
      <c r="C27" s="103"/>
      <c r="D27" s="103"/>
      <c r="E27" s="103"/>
      <c r="F27" s="103"/>
      <c r="G27" s="103"/>
      <c r="I27" s="383"/>
      <c r="J27" s="383"/>
    </row>
    <row r="28" spans="1:10" ht="12.75" customHeight="1">
      <c r="A28" s="383"/>
      <c r="B28" s="383"/>
      <c r="C28" s="383"/>
      <c r="D28" s="383"/>
      <c r="E28" s="383"/>
      <c r="F28" s="383"/>
      <c r="G28" s="383"/>
      <c r="H28" s="383"/>
      <c r="I28" s="383"/>
      <c r="J28" s="383"/>
    </row>
    <row r="29" spans="1:12" ht="12.75" customHeight="1">
      <c r="A29" s="343"/>
      <c r="B29" s="343"/>
      <c r="C29" s="343"/>
      <c r="D29" s="343"/>
      <c r="E29" s="343"/>
      <c r="F29" s="343"/>
      <c r="G29" s="343"/>
      <c r="H29" s="383"/>
      <c r="I29" s="560" t="s">
        <v>888</v>
      </c>
      <c r="J29" s="560"/>
      <c r="K29" s="560"/>
      <c r="L29" s="560"/>
    </row>
    <row r="30" spans="1:12" ht="13.5">
      <c r="A30" s="103"/>
      <c r="B30" s="103"/>
      <c r="C30" s="103"/>
      <c r="E30" s="103"/>
      <c r="H30" s="299"/>
      <c r="I30" s="560" t="s">
        <v>889</v>
      </c>
      <c r="J30" s="560"/>
      <c r="K30" s="560"/>
      <c r="L30" s="560"/>
    </row>
    <row r="34" spans="1:10" ht="12.75">
      <c r="A34" s="926"/>
      <c r="B34" s="926"/>
      <c r="C34" s="926"/>
      <c r="D34" s="926"/>
      <c r="E34" s="926"/>
      <c r="F34" s="926"/>
      <c r="G34" s="926"/>
      <c r="H34" s="926"/>
      <c r="I34" s="926"/>
      <c r="J34" s="926"/>
    </row>
    <row r="36" spans="1:10" ht="12.75">
      <c r="A36" s="926"/>
      <c r="B36" s="926"/>
      <c r="C36" s="926"/>
      <c r="D36" s="926"/>
      <c r="E36" s="926"/>
      <c r="F36" s="926"/>
      <c r="G36" s="926"/>
      <c r="H36" s="926"/>
      <c r="I36" s="926"/>
      <c r="J36" s="926"/>
    </row>
  </sheetData>
  <sheetProtection/>
  <mergeCells count="18">
    <mergeCell ref="I30:L30"/>
    <mergeCell ref="E1:I1"/>
    <mergeCell ref="A2:J2"/>
    <mergeCell ref="A3:J3"/>
    <mergeCell ref="A8:B8"/>
    <mergeCell ref="A5:L5"/>
    <mergeCell ref="H8:L8"/>
    <mergeCell ref="K9:L9"/>
    <mergeCell ref="A36:J36"/>
    <mergeCell ref="A9:A10"/>
    <mergeCell ref="B9:B10"/>
    <mergeCell ref="C9:D9"/>
    <mergeCell ref="E9:F9"/>
    <mergeCell ref="G9:H9"/>
    <mergeCell ref="I9:J9"/>
    <mergeCell ref="A34:J34"/>
    <mergeCell ref="B12:L22"/>
    <mergeCell ref="I29:L2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4"/>
  <sheetViews>
    <sheetView view="pageBreakPreview" zoomScaleNormal="90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</cols>
  <sheetData>
    <row r="1" spans="1:8" ht="15.75">
      <c r="A1" s="654" t="s">
        <v>0</v>
      </c>
      <c r="B1" s="654"/>
      <c r="C1" s="654"/>
      <c r="D1" s="654"/>
      <c r="E1" s="654"/>
      <c r="F1" s="654"/>
      <c r="G1" s="654"/>
      <c r="H1" s="213" t="s">
        <v>246</v>
      </c>
    </row>
    <row r="2" spans="1:8" ht="21.75">
      <c r="A2" s="655" t="s">
        <v>694</v>
      </c>
      <c r="B2" s="655"/>
      <c r="C2" s="655"/>
      <c r="D2" s="655"/>
      <c r="E2" s="655"/>
      <c r="F2" s="655"/>
      <c r="G2" s="655"/>
      <c r="H2" s="655"/>
    </row>
    <row r="3" spans="1:2" ht="14.25">
      <c r="A3" s="215"/>
      <c r="B3" s="215"/>
    </row>
    <row r="4" spans="1:8" ht="18" customHeight="1">
      <c r="A4" s="656" t="s">
        <v>735</v>
      </c>
      <c r="B4" s="656"/>
      <c r="C4" s="656"/>
      <c r="D4" s="656"/>
      <c r="E4" s="656"/>
      <c r="F4" s="656"/>
      <c r="G4" s="656"/>
      <c r="H4" s="656"/>
    </row>
    <row r="5" spans="1:2" ht="14.25">
      <c r="A5" s="35" t="s">
        <v>911</v>
      </c>
      <c r="B5" s="216"/>
    </row>
    <row r="6" spans="1:8" ht="14.25">
      <c r="A6" s="216"/>
      <c r="B6" s="216"/>
      <c r="G6" s="657" t="s">
        <v>773</v>
      </c>
      <c r="H6" s="657"/>
    </row>
    <row r="7" spans="1:8" ht="59.25" customHeight="1">
      <c r="A7" s="354" t="s">
        <v>2</v>
      </c>
      <c r="B7" s="354" t="s">
        <v>3</v>
      </c>
      <c r="C7" s="218" t="s">
        <v>247</v>
      </c>
      <c r="D7" s="218" t="s">
        <v>248</v>
      </c>
      <c r="E7" s="218" t="s">
        <v>249</v>
      </c>
      <c r="F7" s="218" t="s">
        <v>250</v>
      </c>
      <c r="G7" s="218" t="s">
        <v>251</v>
      </c>
      <c r="H7" s="218" t="s">
        <v>252</v>
      </c>
    </row>
    <row r="8" spans="1:8" s="213" customFormat="1" ht="14.25">
      <c r="A8" s="219" t="s">
        <v>253</v>
      </c>
      <c r="B8" s="219" t="s">
        <v>254</v>
      </c>
      <c r="C8" s="219" t="s">
        <v>255</v>
      </c>
      <c r="D8" s="219" t="s">
        <v>256</v>
      </c>
      <c r="E8" s="219" t="s">
        <v>257</v>
      </c>
      <c r="F8" s="219" t="s">
        <v>258</v>
      </c>
      <c r="G8" s="219" t="s">
        <v>259</v>
      </c>
      <c r="H8" s="219" t="s">
        <v>260</v>
      </c>
    </row>
    <row r="9" spans="1:8" ht="14.25">
      <c r="A9" s="219" t="s">
        <v>253</v>
      </c>
      <c r="B9" s="219" t="s">
        <v>254</v>
      </c>
      <c r="C9" s="219" t="s">
        <v>255</v>
      </c>
      <c r="D9" s="219" t="s">
        <v>256</v>
      </c>
      <c r="E9" s="219" t="s">
        <v>257</v>
      </c>
      <c r="F9" s="219" t="s">
        <v>258</v>
      </c>
      <c r="G9" s="219" t="s">
        <v>259</v>
      </c>
      <c r="H9" s="219" t="s">
        <v>260</v>
      </c>
    </row>
    <row r="10" spans="1:8" ht="12.75">
      <c r="A10" s="18">
        <v>1</v>
      </c>
      <c r="B10" s="19" t="s">
        <v>876</v>
      </c>
      <c r="C10" s="474">
        <v>136</v>
      </c>
      <c r="D10" s="475">
        <v>67</v>
      </c>
      <c r="E10" s="220">
        <v>69</v>
      </c>
      <c r="F10" s="220">
        <f>C10+D10+E10</f>
        <v>272</v>
      </c>
      <c r="G10" s="220">
        <v>308</v>
      </c>
      <c r="H10" s="658" t="s">
        <v>917</v>
      </c>
    </row>
    <row r="11" spans="1:8" ht="12.75">
      <c r="A11" s="18">
        <v>2</v>
      </c>
      <c r="B11" s="19" t="s">
        <v>877</v>
      </c>
      <c r="C11" s="474">
        <v>137</v>
      </c>
      <c r="D11" s="220">
        <v>14</v>
      </c>
      <c r="E11" s="9">
        <v>140</v>
      </c>
      <c r="F11" s="220">
        <f aca="true" t="shared" si="0" ref="F11:F20">C11+D11+E11</f>
        <v>291</v>
      </c>
      <c r="G11" s="220">
        <v>140</v>
      </c>
      <c r="H11" s="659"/>
    </row>
    <row r="12" spans="1:8" ht="12.75">
      <c r="A12" s="18">
        <v>3</v>
      </c>
      <c r="B12" s="19" t="s">
        <v>878</v>
      </c>
      <c r="C12" s="474">
        <v>64</v>
      </c>
      <c r="D12" s="220">
        <v>7</v>
      </c>
      <c r="E12" s="220">
        <v>45</v>
      </c>
      <c r="F12" s="220">
        <f t="shared" si="0"/>
        <v>116</v>
      </c>
      <c r="G12" s="220">
        <v>169</v>
      </c>
      <c r="H12" s="659"/>
    </row>
    <row r="13" spans="1:8" ht="12.75">
      <c r="A13" s="18">
        <v>4</v>
      </c>
      <c r="B13" s="19" t="s">
        <v>879</v>
      </c>
      <c r="C13" s="474">
        <v>107</v>
      </c>
      <c r="D13" s="220">
        <v>22</v>
      </c>
      <c r="E13" s="220">
        <v>54</v>
      </c>
      <c r="F13" s="220">
        <f t="shared" si="0"/>
        <v>183</v>
      </c>
      <c r="G13" s="220">
        <v>120</v>
      </c>
      <c r="H13" s="659"/>
    </row>
    <row r="14" spans="1:8" ht="12.75">
      <c r="A14" s="18">
        <v>5</v>
      </c>
      <c r="B14" s="19" t="s">
        <v>880</v>
      </c>
      <c r="C14" s="474">
        <v>54</v>
      </c>
      <c r="D14" s="220">
        <v>10</v>
      </c>
      <c r="E14" s="220">
        <v>24</v>
      </c>
      <c r="F14" s="220">
        <f t="shared" si="0"/>
        <v>88</v>
      </c>
      <c r="G14" s="220">
        <v>181</v>
      </c>
      <c r="H14" s="659"/>
    </row>
    <row r="15" spans="1:8" ht="12.75">
      <c r="A15" s="18">
        <v>6</v>
      </c>
      <c r="B15" s="19" t="s">
        <v>881</v>
      </c>
      <c r="C15" s="474">
        <v>130</v>
      </c>
      <c r="D15" s="220">
        <v>29</v>
      </c>
      <c r="E15" s="220">
        <v>65</v>
      </c>
      <c r="F15" s="220">
        <f t="shared" si="0"/>
        <v>224</v>
      </c>
      <c r="G15" s="220">
        <v>232</v>
      </c>
      <c r="H15" s="659"/>
    </row>
    <row r="16" spans="1:8" ht="12.75">
      <c r="A16" s="18">
        <v>7</v>
      </c>
      <c r="B16" s="19" t="s">
        <v>882</v>
      </c>
      <c r="C16" s="474">
        <v>71</v>
      </c>
      <c r="D16" s="220">
        <v>13</v>
      </c>
      <c r="E16" s="220">
        <v>47</v>
      </c>
      <c r="F16" s="220">
        <f t="shared" si="0"/>
        <v>131</v>
      </c>
      <c r="G16" s="220">
        <v>132</v>
      </c>
      <c r="H16" s="659"/>
    </row>
    <row r="17" spans="1:8" ht="12.75">
      <c r="A17" s="18">
        <v>8</v>
      </c>
      <c r="B17" s="19" t="s">
        <v>883</v>
      </c>
      <c r="C17" s="474">
        <v>103</v>
      </c>
      <c r="D17" s="220">
        <v>33</v>
      </c>
      <c r="E17" s="220">
        <v>52</v>
      </c>
      <c r="F17" s="220">
        <f t="shared" si="0"/>
        <v>188</v>
      </c>
      <c r="G17" s="220">
        <v>187</v>
      </c>
      <c r="H17" s="659"/>
    </row>
    <row r="18" spans="1:8" ht="12.75">
      <c r="A18" s="18">
        <v>9</v>
      </c>
      <c r="B18" s="19" t="s">
        <v>884</v>
      </c>
      <c r="C18" s="474">
        <v>116</v>
      </c>
      <c r="D18" s="220">
        <v>22</v>
      </c>
      <c r="E18" s="220">
        <v>70</v>
      </c>
      <c r="F18" s="220">
        <f t="shared" si="0"/>
        <v>208</v>
      </c>
      <c r="G18" s="220">
        <v>205</v>
      </c>
      <c r="H18" s="659"/>
    </row>
    <row r="19" spans="1:8" ht="12.75">
      <c r="A19" s="18">
        <v>10</v>
      </c>
      <c r="B19" s="19" t="s">
        <v>885</v>
      </c>
      <c r="C19" s="474">
        <v>93</v>
      </c>
      <c r="D19" s="220">
        <v>15</v>
      </c>
      <c r="E19" s="220">
        <v>53</v>
      </c>
      <c r="F19" s="220">
        <f t="shared" si="0"/>
        <v>161</v>
      </c>
      <c r="G19" s="220">
        <v>165</v>
      </c>
      <c r="H19" s="659"/>
    </row>
    <row r="20" spans="1:8" ht="12.75">
      <c r="A20" s="18">
        <v>11</v>
      </c>
      <c r="B20" s="19" t="s">
        <v>886</v>
      </c>
      <c r="C20" s="474">
        <v>123</v>
      </c>
      <c r="D20" s="220">
        <v>18</v>
      </c>
      <c r="E20" s="220">
        <v>96</v>
      </c>
      <c r="F20" s="220">
        <f t="shared" si="0"/>
        <v>237</v>
      </c>
      <c r="G20" s="220">
        <v>237</v>
      </c>
      <c r="H20" s="659"/>
    </row>
    <row r="21" spans="1:8" ht="12.75">
      <c r="A21" s="9" t="s">
        <v>15</v>
      </c>
      <c r="B21" s="9"/>
      <c r="C21" s="220">
        <f>SUM(C10:C20)</f>
        <v>1134</v>
      </c>
      <c r="D21" s="220">
        <f>SUM(D10:D20)</f>
        <v>250</v>
      </c>
      <c r="E21" s="220">
        <f>SUM(E10:E20)</f>
        <v>715</v>
      </c>
      <c r="F21" s="220">
        <f>SUM(F10:F20)</f>
        <v>2099</v>
      </c>
      <c r="G21" s="220">
        <v>2076</v>
      </c>
      <c r="H21" s="660"/>
    </row>
    <row r="22" spans="1:8" ht="12.75">
      <c r="A22" s="12"/>
      <c r="B22" s="12"/>
      <c r="C22" s="476"/>
      <c r="D22" s="476"/>
      <c r="E22" s="476"/>
      <c r="F22" s="476"/>
      <c r="G22" s="476"/>
      <c r="H22" s="12"/>
    </row>
    <row r="24" ht="12.75">
      <c r="A24" s="221" t="s">
        <v>261</v>
      </c>
    </row>
    <row r="29" spans="1:8" ht="12.75">
      <c r="A29" s="222"/>
      <c r="B29" s="222"/>
      <c r="C29" s="222"/>
      <c r="D29" s="222"/>
      <c r="E29" s="222"/>
      <c r="F29" s="222"/>
      <c r="G29" s="222"/>
      <c r="H29" s="222"/>
    </row>
    <row r="30" ht="15" customHeight="1">
      <c r="A30" t="s">
        <v>18</v>
      </c>
    </row>
    <row r="31" spans="6:7" ht="15" customHeight="1">
      <c r="F31" s="589" t="s">
        <v>888</v>
      </c>
      <c r="G31" s="589"/>
    </row>
    <row r="32" spans="6:7" ht="15" customHeight="1">
      <c r="F32" s="589" t="s">
        <v>918</v>
      </c>
      <c r="G32" s="589"/>
    </row>
    <row r="33" spans="1:8" ht="12.75">
      <c r="A33" s="222" t="s">
        <v>11</v>
      </c>
      <c r="C33" s="222"/>
      <c r="D33" s="222"/>
      <c r="E33" s="222"/>
      <c r="F33" s="653"/>
      <c r="G33" s="653"/>
      <c r="H33" s="224"/>
    </row>
    <row r="34" spans="1:11" ht="12.75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</row>
  </sheetData>
  <sheetProtection/>
  <mergeCells count="8">
    <mergeCell ref="F32:G32"/>
    <mergeCell ref="F33:G33"/>
    <mergeCell ref="A1:G1"/>
    <mergeCell ref="A2:H2"/>
    <mergeCell ref="A4:H4"/>
    <mergeCell ref="G6:H6"/>
    <mergeCell ref="H10:H21"/>
    <mergeCell ref="F31:G3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6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7.421875" style="174" customWidth="1"/>
    <col min="2" max="2" width="17.140625" style="174" customWidth="1"/>
    <col min="3" max="3" width="11.00390625" style="174" customWidth="1"/>
    <col min="4" max="4" width="10.00390625" style="174" customWidth="1"/>
    <col min="5" max="5" width="11.8515625" style="174" customWidth="1"/>
    <col min="6" max="6" width="12.140625" style="174" customWidth="1"/>
    <col min="7" max="7" width="13.28125" style="174" customWidth="1"/>
    <col min="8" max="8" width="14.57421875" style="174" customWidth="1"/>
    <col min="9" max="9" width="12.00390625" style="174" customWidth="1"/>
    <col min="10" max="10" width="13.140625" style="174" customWidth="1"/>
    <col min="11" max="11" width="12.140625" style="174" customWidth="1"/>
    <col min="12" max="12" width="12.00390625" style="174" customWidth="1"/>
    <col min="13" max="16384" width="9.140625" style="174" customWidth="1"/>
  </cols>
  <sheetData>
    <row r="1" spans="5:10" s="89" customFormat="1" ht="12.75">
      <c r="E1" s="937"/>
      <c r="F1" s="937"/>
      <c r="G1" s="937"/>
      <c r="H1" s="937"/>
      <c r="I1" s="937"/>
      <c r="J1" s="336" t="s">
        <v>674</v>
      </c>
    </row>
    <row r="2" spans="1:10" s="89" customFormat="1" ht="15">
      <c r="A2" s="938" t="s">
        <v>0</v>
      </c>
      <c r="B2" s="938"/>
      <c r="C2" s="938"/>
      <c r="D2" s="938"/>
      <c r="E2" s="938"/>
      <c r="F2" s="938"/>
      <c r="G2" s="938"/>
      <c r="H2" s="938"/>
      <c r="I2" s="938"/>
      <c r="J2" s="938"/>
    </row>
    <row r="3" spans="1:10" s="89" customFormat="1" ht="21">
      <c r="A3" s="647" t="s">
        <v>694</v>
      </c>
      <c r="B3" s="647"/>
      <c r="C3" s="647"/>
      <c r="D3" s="647"/>
      <c r="E3" s="647"/>
      <c r="F3" s="647"/>
      <c r="G3" s="647"/>
      <c r="H3" s="647"/>
      <c r="I3" s="647"/>
      <c r="J3" s="647"/>
    </row>
    <row r="4" s="89" customFormat="1" ht="14.25" customHeight="1"/>
    <row r="5" spans="1:12" ht="16.5" customHeight="1">
      <c r="A5" s="940" t="s">
        <v>769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</row>
    <row r="6" spans="1:10" ht="13.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ht="0.75" customHeight="1"/>
    <row r="8" spans="1:12" ht="12.75">
      <c r="A8" s="939" t="s">
        <v>911</v>
      </c>
      <c r="B8" s="939"/>
      <c r="C8" s="338"/>
      <c r="H8" s="941" t="s">
        <v>771</v>
      </c>
      <c r="I8" s="941"/>
      <c r="J8" s="941"/>
      <c r="K8" s="941"/>
      <c r="L8" s="941"/>
    </row>
    <row r="9" spans="1:16" ht="21" customHeight="1">
      <c r="A9" s="779" t="s">
        <v>2</v>
      </c>
      <c r="B9" s="779" t="s">
        <v>33</v>
      </c>
      <c r="C9" s="927" t="s">
        <v>668</v>
      </c>
      <c r="D9" s="927"/>
      <c r="E9" s="927" t="s">
        <v>120</v>
      </c>
      <c r="F9" s="927"/>
      <c r="G9" s="927" t="s">
        <v>669</v>
      </c>
      <c r="H9" s="927"/>
      <c r="I9" s="927" t="s">
        <v>121</v>
      </c>
      <c r="J9" s="927"/>
      <c r="K9" s="927" t="s">
        <v>122</v>
      </c>
      <c r="L9" s="927"/>
      <c r="O9" s="340"/>
      <c r="P9" s="340"/>
    </row>
    <row r="10" spans="1:12" ht="45" customHeight="1">
      <c r="A10" s="779"/>
      <c r="B10" s="779"/>
      <c r="C10" s="94" t="s">
        <v>670</v>
      </c>
      <c r="D10" s="94" t="s">
        <v>671</v>
      </c>
      <c r="E10" s="94" t="s">
        <v>672</v>
      </c>
      <c r="F10" s="94" t="s">
        <v>673</v>
      </c>
      <c r="G10" s="94" t="s">
        <v>672</v>
      </c>
      <c r="H10" s="94" t="s">
        <v>673</v>
      </c>
      <c r="I10" s="94" t="s">
        <v>670</v>
      </c>
      <c r="J10" s="94" t="s">
        <v>671</v>
      </c>
      <c r="K10" s="94" t="s">
        <v>670</v>
      </c>
      <c r="L10" s="94" t="s">
        <v>671</v>
      </c>
    </row>
    <row r="11" spans="1:12" ht="12.75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94">
        <v>11</v>
      </c>
      <c r="L11" s="94">
        <v>12</v>
      </c>
    </row>
    <row r="12" spans="1:12" ht="12.75">
      <c r="A12" s="341">
        <v>1</v>
      </c>
      <c r="B12" s="928" t="s">
        <v>887</v>
      </c>
      <c r="C12" s="929"/>
      <c r="D12" s="929"/>
      <c r="E12" s="929"/>
      <c r="F12" s="929"/>
      <c r="G12" s="929"/>
      <c r="H12" s="929"/>
      <c r="I12" s="929"/>
      <c r="J12" s="929"/>
      <c r="K12" s="929"/>
      <c r="L12" s="930"/>
    </row>
    <row r="13" spans="1:12" ht="12.75">
      <c r="A13" s="341">
        <v>2</v>
      </c>
      <c r="B13" s="931"/>
      <c r="C13" s="932"/>
      <c r="D13" s="932"/>
      <c r="E13" s="932"/>
      <c r="F13" s="932"/>
      <c r="G13" s="932"/>
      <c r="H13" s="932"/>
      <c r="I13" s="932"/>
      <c r="J13" s="932"/>
      <c r="K13" s="932"/>
      <c r="L13" s="933"/>
    </row>
    <row r="14" spans="1:12" ht="12.75">
      <c r="A14" s="341">
        <v>3</v>
      </c>
      <c r="B14" s="931"/>
      <c r="C14" s="932"/>
      <c r="D14" s="932"/>
      <c r="E14" s="932"/>
      <c r="F14" s="932"/>
      <c r="G14" s="932"/>
      <c r="H14" s="932"/>
      <c r="I14" s="932"/>
      <c r="J14" s="932"/>
      <c r="K14" s="932"/>
      <c r="L14" s="933"/>
    </row>
    <row r="15" spans="1:12" ht="12.75">
      <c r="A15" s="341">
        <v>4</v>
      </c>
      <c r="B15" s="931"/>
      <c r="C15" s="932"/>
      <c r="D15" s="932"/>
      <c r="E15" s="932"/>
      <c r="F15" s="932"/>
      <c r="G15" s="932"/>
      <c r="H15" s="932"/>
      <c r="I15" s="932"/>
      <c r="J15" s="932"/>
      <c r="K15" s="932"/>
      <c r="L15" s="933"/>
    </row>
    <row r="16" spans="1:12" ht="12.75">
      <c r="A16" s="341">
        <v>5</v>
      </c>
      <c r="B16" s="931"/>
      <c r="C16" s="932"/>
      <c r="D16" s="932"/>
      <c r="E16" s="932"/>
      <c r="F16" s="932"/>
      <c r="G16" s="932"/>
      <c r="H16" s="932"/>
      <c r="I16" s="932"/>
      <c r="J16" s="932"/>
      <c r="K16" s="932"/>
      <c r="L16" s="933"/>
    </row>
    <row r="17" spans="1:12" ht="12.75">
      <c r="A17" s="341">
        <v>6</v>
      </c>
      <c r="B17" s="931"/>
      <c r="C17" s="932"/>
      <c r="D17" s="932"/>
      <c r="E17" s="932"/>
      <c r="F17" s="932"/>
      <c r="G17" s="932"/>
      <c r="H17" s="932"/>
      <c r="I17" s="932"/>
      <c r="J17" s="932"/>
      <c r="K17" s="932"/>
      <c r="L17" s="933"/>
    </row>
    <row r="18" spans="1:12" ht="12.75">
      <c r="A18" s="341">
        <v>7</v>
      </c>
      <c r="B18" s="931"/>
      <c r="C18" s="932"/>
      <c r="D18" s="932"/>
      <c r="E18" s="932"/>
      <c r="F18" s="932"/>
      <c r="G18" s="932"/>
      <c r="H18" s="932"/>
      <c r="I18" s="932"/>
      <c r="J18" s="932"/>
      <c r="K18" s="932"/>
      <c r="L18" s="933"/>
    </row>
    <row r="19" spans="1:12" ht="12.75">
      <c r="A19" s="341">
        <v>8</v>
      </c>
      <c r="B19" s="931"/>
      <c r="C19" s="932"/>
      <c r="D19" s="932"/>
      <c r="E19" s="932"/>
      <c r="F19" s="932"/>
      <c r="G19" s="932"/>
      <c r="H19" s="932"/>
      <c r="I19" s="932"/>
      <c r="J19" s="932"/>
      <c r="K19" s="932"/>
      <c r="L19" s="933"/>
    </row>
    <row r="20" spans="1:12" ht="12.75">
      <c r="A20" s="341">
        <v>9</v>
      </c>
      <c r="B20" s="931"/>
      <c r="C20" s="932"/>
      <c r="D20" s="932"/>
      <c r="E20" s="932"/>
      <c r="F20" s="932"/>
      <c r="G20" s="932"/>
      <c r="H20" s="932"/>
      <c r="I20" s="932"/>
      <c r="J20" s="932"/>
      <c r="K20" s="932"/>
      <c r="L20" s="933"/>
    </row>
    <row r="21" spans="1:12" ht="12.75">
      <c r="A21" s="341">
        <v>10</v>
      </c>
      <c r="B21" s="931"/>
      <c r="C21" s="932"/>
      <c r="D21" s="932"/>
      <c r="E21" s="932"/>
      <c r="F21" s="932"/>
      <c r="G21" s="932"/>
      <c r="H21" s="932"/>
      <c r="I21" s="932"/>
      <c r="J21" s="932"/>
      <c r="K21" s="932"/>
      <c r="L21" s="933"/>
    </row>
    <row r="22" spans="1:12" ht="12.75">
      <c r="A22" s="341">
        <v>11</v>
      </c>
      <c r="B22" s="934"/>
      <c r="C22" s="935"/>
      <c r="D22" s="935"/>
      <c r="E22" s="935"/>
      <c r="F22" s="935"/>
      <c r="G22" s="935"/>
      <c r="H22" s="935"/>
      <c r="I22" s="935"/>
      <c r="J22" s="935"/>
      <c r="K22" s="935"/>
      <c r="L22" s="936"/>
    </row>
    <row r="23" spans="1:12" ht="12.75">
      <c r="A23" s="93" t="s">
        <v>15</v>
      </c>
      <c r="B23" s="342"/>
      <c r="C23" s="342"/>
      <c r="D23" s="339"/>
      <c r="E23" s="339"/>
      <c r="F23" s="339"/>
      <c r="G23" s="339"/>
      <c r="H23" s="339"/>
      <c r="I23" s="339"/>
      <c r="J23" s="339"/>
      <c r="K23" s="339"/>
      <c r="L23" s="339"/>
    </row>
    <row r="24" spans="1:10" ht="12.75">
      <c r="A24" s="100"/>
      <c r="B24" s="126"/>
      <c r="C24" s="126"/>
      <c r="D24" s="340"/>
      <c r="E24" s="340"/>
      <c r="F24" s="340"/>
      <c r="G24" s="340"/>
      <c r="H24" s="340"/>
      <c r="I24" s="340"/>
      <c r="J24" s="340"/>
    </row>
    <row r="25" spans="1:10" ht="12.75">
      <c r="A25" s="100"/>
      <c r="B25" s="126"/>
      <c r="C25" s="126"/>
      <c r="D25" s="340"/>
      <c r="E25" s="340"/>
      <c r="F25" s="340"/>
      <c r="G25" s="340"/>
      <c r="H25" s="340"/>
      <c r="I25" s="340"/>
      <c r="J25" s="340"/>
    </row>
    <row r="26" spans="1:10" ht="12.75">
      <c r="A26" s="100"/>
      <c r="B26" s="126"/>
      <c r="C26" s="126"/>
      <c r="D26" s="340"/>
      <c r="E26" s="340"/>
      <c r="F26" s="340"/>
      <c r="G26" s="340"/>
      <c r="H26" s="340"/>
      <c r="I26" s="340"/>
      <c r="J26" s="340"/>
    </row>
    <row r="27" spans="1:10" ht="15.75" customHeight="1">
      <c r="A27" s="103" t="s">
        <v>11</v>
      </c>
      <c r="B27" s="103"/>
      <c r="C27" s="103"/>
      <c r="D27" s="103"/>
      <c r="E27" s="103"/>
      <c r="F27" s="103"/>
      <c r="G27" s="103"/>
      <c r="I27" s="383"/>
      <c r="J27" s="383"/>
    </row>
    <row r="28" spans="1:10" ht="12.75" customHeight="1">
      <c r="A28" s="383"/>
      <c r="B28" s="383"/>
      <c r="C28" s="383"/>
      <c r="D28" s="383"/>
      <c r="E28" s="383"/>
      <c r="F28" s="383"/>
      <c r="G28" s="383"/>
      <c r="H28" s="383"/>
      <c r="I28" s="383"/>
      <c r="J28" s="383"/>
    </row>
    <row r="29" spans="1:12" ht="12.75" customHeight="1">
      <c r="A29" s="343"/>
      <c r="B29" s="343"/>
      <c r="C29" s="343"/>
      <c r="D29" s="343"/>
      <c r="E29" s="343"/>
      <c r="F29" s="343"/>
      <c r="G29" s="343"/>
      <c r="H29" s="383"/>
      <c r="I29" s="560" t="s">
        <v>888</v>
      </c>
      <c r="J29" s="560"/>
      <c r="K29" s="560"/>
      <c r="L29" s="560"/>
    </row>
    <row r="30" spans="1:12" ht="13.5">
      <c r="A30" s="103"/>
      <c r="B30" s="103"/>
      <c r="C30" s="103"/>
      <c r="E30" s="103"/>
      <c r="H30" s="299"/>
      <c r="I30" s="560" t="s">
        <v>889</v>
      </c>
      <c r="J30" s="560"/>
      <c r="K30" s="560"/>
      <c r="L30" s="560"/>
    </row>
    <row r="34" spans="1:10" ht="12.75">
      <c r="A34" s="926"/>
      <c r="B34" s="926"/>
      <c r="C34" s="926"/>
      <c r="D34" s="926"/>
      <c r="E34" s="926"/>
      <c r="F34" s="926"/>
      <c r="G34" s="926"/>
      <c r="H34" s="926"/>
      <c r="I34" s="926"/>
      <c r="J34" s="926"/>
    </row>
    <row r="36" spans="1:10" ht="12.75">
      <c r="A36" s="926"/>
      <c r="B36" s="926"/>
      <c r="C36" s="926"/>
      <c r="D36" s="926"/>
      <c r="E36" s="926"/>
      <c r="F36" s="926"/>
      <c r="G36" s="926"/>
      <c r="H36" s="926"/>
      <c r="I36" s="926"/>
      <c r="J36" s="926"/>
    </row>
  </sheetData>
  <sheetProtection/>
  <mergeCells count="18">
    <mergeCell ref="I30:L30"/>
    <mergeCell ref="E1:I1"/>
    <mergeCell ref="A2:J2"/>
    <mergeCell ref="A3:J3"/>
    <mergeCell ref="A8:B8"/>
    <mergeCell ref="A5:L5"/>
    <mergeCell ref="H8:L8"/>
    <mergeCell ref="K9:L9"/>
    <mergeCell ref="A36:J36"/>
    <mergeCell ref="A9:A10"/>
    <mergeCell ref="B9:B10"/>
    <mergeCell ref="C9:D9"/>
    <mergeCell ref="E9:F9"/>
    <mergeCell ref="G9:H9"/>
    <mergeCell ref="I9:J9"/>
    <mergeCell ref="A34:J34"/>
    <mergeCell ref="B12:L22"/>
    <mergeCell ref="I29:L2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6"/>
  <sheetViews>
    <sheetView view="pageBreakPreview" zoomScale="85" zoomScaleSheetLayoutView="85" zoomScalePageLayoutView="0" workbookViewId="0" topLeftCell="A4">
      <selection activeCell="H33" sqref="H33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589"/>
      <c r="E1" s="589"/>
      <c r="F1" s="589"/>
      <c r="G1" s="589"/>
      <c r="H1" s="589"/>
      <c r="I1" s="589"/>
      <c r="L1" s="664" t="s">
        <v>83</v>
      </c>
      <c r="M1" s="664"/>
    </row>
    <row r="2" spans="1:13" ht="15">
      <c r="A2" s="584" t="s">
        <v>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</row>
    <row r="3" spans="1:13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</row>
    <row r="4" ht="11.25" customHeight="1"/>
    <row r="5" spans="1:13" ht="15">
      <c r="A5" s="584" t="s">
        <v>736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7" spans="1:11" ht="12.75">
      <c r="A7" s="588" t="s">
        <v>911</v>
      </c>
      <c r="B7" s="588"/>
      <c r="K7" s="117"/>
    </row>
    <row r="8" spans="1:14" ht="12.75">
      <c r="A8" s="31"/>
      <c r="B8" s="31"/>
      <c r="K8" s="105"/>
      <c r="L8" s="661" t="s">
        <v>773</v>
      </c>
      <c r="M8" s="661"/>
      <c r="N8" s="661"/>
    </row>
    <row r="9" spans="1:14" ht="15.75" customHeight="1">
      <c r="A9" s="662" t="s">
        <v>2</v>
      </c>
      <c r="B9" s="662" t="s">
        <v>3</v>
      </c>
      <c r="C9" s="564" t="s">
        <v>4</v>
      </c>
      <c r="D9" s="564"/>
      <c r="E9" s="564"/>
      <c r="F9" s="562"/>
      <c r="G9" s="665"/>
      <c r="H9" s="610" t="s">
        <v>97</v>
      </c>
      <c r="I9" s="610"/>
      <c r="J9" s="610"/>
      <c r="K9" s="610"/>
      <c r="L9" s="610"/>
      <c r="M9" s="662" t="s">
        <v>127</v>
      </c>
      <c r="N9" s="587" t="s">
        <v>128</v>
      </c>
    </row>
    <row r="10" spans="1:19" ht="39">
      <c r="A10" s="663"/>
      <c r="B10" s="663"/>
      <c r="C10" s="5" t="s">
        <v>5</v>
      </c>
      <c r="D10" s="5" t="s">
        <v>6</v>
      </c>
      <c r="E10" s="5" t="s">
        <v>350</v>
      </c>
      <c r="F10" s="7" t="s">
        <v>95</v>
      </c>
      <c r="G10" s="6" t="s">
        <v>351</v>
      </c>
      <c r="H10" s="5" t="s">
        <v>5</v>
      </c>
      <c r="I10" s="5" t="s">
        <v>6</v>
      </c>
      <c r="J10" s="5" t="s">
        <v>350</v>
      </c>
      <c r="K10" s="7" t="s">
        <v>95</v>
      </c>
      <c r="L10" s="7" t="s">
        <v>352</v>
      </c>
      <c r="M10" s="663"/>
      <c r="N10" s="587"/>
      <c r="R10" s="12"/>
      <c r="S10" s="12"/>
    </row>
    <row r="11" spans="1:14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2.75">
      <c r="A12" s="18">
        <v>1</v>
      </c>
      <c r="B12" s="19" t="s">
        <v>876</v>
      </c>
      <c r="C12" s="97">
        <v>137</v>
      </c>
      <c r="D12" s="8">
        <v>0</v>
      </c>
      <c r="E12" s="8">
        <v>0</v>
      </c>
      <c r="F12" s="8">
        <v>0</v>
      </c>
      <c r="G12" s="97">
        <v>137</v>
      </c>
      <c r="H12" s="97">
        <v>137</v>
      </c>
      <c r="I12" s="430">
        <v>0</v>
      </c>
      <c r="J12" s="430">
        <v>0</v>
      </c>
      <c r="K12" s="430">
        <v>0</v>
      </c>
      <c r="L12" s="97">
        <v>137</v>
      </c>
      <c r="M12" s="19"/>
      <c r="N12" s="9"/>
    </row>
    <row r="13" spans="1:14" ht="12.75">
      <c r="A13" s="18">
        <v>2</v>
      </c>
      <c r="B13" s="19" t="s">
        <v>877</v>
      </c>
      <c r="C13" s="97">
        <v>64</v>
      </c>
      <c r="D13" s="8">
        <v>0</v>
      </c>
      <c r="E13" s="8">
        <v>0</v>
      </c>
      <c r="F13" s="8">
        <v>0</v>
      </c>
      <c r="G13" s="97">
        <v>64</v>
      </c>
      <c r="H13" s="97">
        <v>64</v>
      </c>
      <c r="I13" s="430">
        <v>0</v>
      </c>
      <c r="J13" s="430">
        <v>0</v>
      </c>
      <c r="K13" s="430">
        <v>0</v>
      </c>
      <c r="L13" s="97">
        <v>64</v>
      </c>
      <c r="M13" s="19"/>
      <c r="N13" s="9"/>
    </row>
    <row r="14" spans="1:14" ht="12.75">
      <c r="A14" s="18">
        <v>3</v>
      </c>
      <c r="B14" s="19" t="s">
        <v>878</v>
      </c>
      <c r="C14" s="97">
        <v>107</v>
      </c>
      <c r="D14" s="8">
        <v>0</v>
      </c>
      <c r="E14" s="8">
        <v>0</v>
      </c>
      <c r="F14" s="8">
        <v>0</v>
      </c>
      <c r="G14" s="97">
        <v>107</v>
      </c>
      <c r="H14" s="97">
        <v>107</v>
      </c>
      <c r="I14" s="430">
        <v>0</v>
      </c>
      <c r="J14" s="430">
        <v>0</v>
      </c>
      <c r="K14" s="430">
        <v>0</v>
      </c>
      <c r="L14" s="97">
        <v>107</v>
      </c>
      <c r="M14" s="19"/>
      <c r="N14" s="9"/>
    </row>
    <row r="15" spans="1:14" ht="12.75">
      <c r="A15" s="18">
        <v>4</v>
      </c>
      <c r="B15" s="19" t="s">
        <v>879</v>
      </c>
      <c r="C15" s="97">
        <v>54</v>
      </c>
      <c r="D15" s="8">
        <v>0</v>
      </c>
      <c r="E15" s="8">
        <v>0</v>
      </c>
      <c r="F15" s="8">
        <v>0</v>
      </c>
      <c r="G15" s="97">
        <v>54</v>
      </c>
      <c r="H15" s="97">
        <v>54</v>
      </c>
      <c r="I15" s="430">
        <v>0</v>
      </c>
      <c r="J15" s="430">
        <v>0</v>
      </c>
      <c r="K15" s="430">
        <v>0</v>
      </c>
      <c r="L15" s="97">
        <v>54</v>
      </c>
      <c r="M15" s="19"/>
      <c r="N15" s="9"/>
    </row>
    <row r="16" spans="1:14" ht="12.75">
      <c r="A16" s="18">
        <v>5</v>
      </c>
      <c r="B16" s="19" t="s">
        <v>880</v>
      </c>
      <c r="C16" s="97">
        <v>130</v>
      </c>
      <c r="D16" s="8">
        <v>0</v>
      </c>
      <c r="E16" s="8">
        <v>0</v>
      </c>
      <c r="F16" s="8">
        <v>0</v>
      </c>
      <c r="G16" s="97">
        <v>130</v>
      </c>
      <c r="H16" s="97">
        <v>130</v>
      </c>
      <c r="I16" s="430">
        <v>0</v>
      </c>
      <c r="J16" s="430">
        <v>0</v>
      </c>
      <c r="K16" s="430">
        <v>0</v>
      </c>
      <c r="L16" s="97">
        <v>130</v>
      </c>
      <c r="M16" s="19"/>
      <c r="N16" s="9"/>
    </row>
    <row r="17" spans="1:14" ht="12.75">
      <c r="A17" s="18">
        <v>6</v>
      </c>
      <c r="B17" s="19" t="s">
        <v>881</v>
      </c>
      <c r="C17" s="97">
        <v>136</v>
      </c>
      <c r="D17" s="8">
        <v>0</v>
      </c>
      <c r="E17" s="8">
        <v>0</v>
      </c>
      <c r="F17" s="8">
        <v>0</v>
      </c>
      <c r="G17" s="97">
        <v>136</v>
      </c>
      <c r="H17" s="97">
        <v>136</v>
      </c>
      <c r="I17" s="430">
        <v>0</v>
      </c>
      <c r="J17" s="430">
        <v>0</v>
      </c>
      <c r="K17" s="430">
        <v>0</v>
      </c>
      <c r="L17" s="97">
        <v>136</v>
      </c>
      <c r="M17" s="19"/>
      <c r="N17" s="9"/>
    </row>
    <row r="18" spans="1:14" ht="12.75">
      <c r="A18" s="18">
        <v>7</v>
      </c>
      <c r="B18" s="19" t="s">
        <v>882</v>
      </c>
      <c r="C18" s="97">
        <v>71</v>
      </c>
      <c r="D18" s="8">
        <v>0</v>
      </c>
      <c r="E18" s="8">
        <v>0</v>
      </c>
      <c r="F18" s="8">
        <v>0</v>
      </c>
      <c r="G18" s="97">
        <v>71</v>
      </c>
      <c r="H18" s="97">
        <v>71</v>
      </c>
      <c r="I18" s="430">
        <v>0</v>
      </c>
      <c r="J18" s="430">
        <v>0</v>
      </c>
      <c r="K18" s="430">
        <v>0</v>
      </c>
      <c r="L18" s="97">
        <v>71</v>
      </c>
      <c r="M18" s="19"/>
      <c r="N18" s="9"/>
    </row>
    <row r="19" spans="1:14" ht="12.75">
      <c r="A19" s="18">
        <v>8</v>
      </c>
      <c r="B19" s="19" t="s">
        <v>883</v>
      </c>
      <c r="C19" s="97">
        <v>103</v>
      </c>
      <c r="D19" s="8">
        <v>0</v>
      </c>
      <c r="E19" s="8">
        <v>0</v>
      </c>
      <c r="F19" s="8">
        <v>0</v>
      </c>
      <c r="G19" s="97">
        <v>103</v>
      </c>
      <c r="H19" s="97">
        <v>103</v>
      </c>
      <c r="I19" s="430">
        <v>0</v>
      </c>
      <c r="J19" s="430">
        <v>0</v>
      </c>
      <c r="K19" s="430">
        <v>0</v>
      </c>
      <c r="L19" s="97">
        <v>103</v>
      </c>
      <c r="M19" s="19"/>
      <c r="N19" s="9"/>
    </row>
    <row r="20" spans="1:14" ht="12.75">
      <c r="A20" s="18">
        <v>9</v>
      </c>
      <c r="B20" s="19" t="s">
        <v>884</v>
      </c>
      <c r="C20" s="97">
        <v>116</v>
      </c>
      <c r="D20" s="8">
        <v>0</v>
      </c>
      <c r="E20" s="8">
        <v>0</v>
      </c>
      <c r="F20" s="8">
        <v>0</v>
      </c>
      <c r="G20" s="97">
        <v>116</v>
      </c>
      <c r="H20" s="97">
        <v>116</v>
      </c>
      <c r="I20" s="430">
        <v>0</v>
      </c>
      <c r="J20" s="430">
        <v>0</v>
      </c>
      <c r="K20" s="430">
        <v>0</v>
      </c>
      <c r="L20" s="97">
        <v>116</v>
      </c>
      <c r="M20" s="19"/>
      <c r="N20" s="9"/>
    </row>
    <row r="21" spans="1:14" ht="12.75">
      <c r="A21" s="18">
        <v>10</v>
      </c>
      <c r="B21" s="19" t="s">
        <v>885</v>
      </c>
      <c r="C21" s="97">
        <v>93</v>
      </c>
      <c r="D21" s="8">
        <v>0</v>
      </c>
      <c r="E21" s="8">
        <v>0</v>
      </c>
      <c r="F21" s="8">
        <v>0</v>
      </c>
      <c r="G21" s="97">
        <v>93</v>
      </c>
      <c r="H21" s="97">
        <v>93</v>
      </c>
      <c r="I21" s="430">
        <v>0</v>
      </c>
      <c r="J21" s="430">
        <v>0</v>
      </c>
      <c r="K21" s="430">
        <v>0</v>
      </c>
      <c r="L21" s="97">
        <v>93</v>
      </c>
      <c r="M21" s="19"/>
      <c r="N21" s="9"/>
    </row>
    <row r="22" spans="1:14" ht="12.75">
      <c r="A22" s="18">
        <v>11</v>
      </c>
      <c r="B22" s="19" t="s">
        <v>886</v>
      </c>
      <c r="C22" s="97">
        <v>123</v>
      </c>
      <c r="D22" s="8">
        <v>0</v>
      </c>
      <c r="E22" s="8">
        <v>0</v>
      </c>
      <c r="F22" s="8">
        <v>0</v>
      </c>
      <c r="G22" s="97">
        <v>123</v>
      </c>
      <c r="H22" s="97">
        <v>123</v>
      </c>
      <c r="I22" s="430">
        <v>0</v>
      </c>
      <c r="J22" s="430">
        <v>0</v>
      </c>
      <c r="K22" s="430">
        <v>0</v>
      </c>
      <c r="L22" s="97">
        <v>123</v>
      </c>
      <c r="M22" s="19"/>
      <c r="N22" s="9"/>
    </row>
    <row r="23" spans="1:14" ht="12.75">
      <c r="A23" s="562" t="s">
        <v>15</v>
      </c>
      <c r="B23" s="563"/>
      <c r="C23" s="342">
        <v>1134</v>
      </c>
      <c r="D23" s="3">
        <v>0</v>
      </c>
      <c r="E23" s="3">
        <v>0</v>
      </c>
      <c r="F23" s="3">
        <v>0</v>
      </c>
      <c r="G23" s="342">
        <v>1134</v>
      </c>
      <c r="H23" s="342">
        <v>1134</v>
      </c>
      <c r="I23" s="176">
        <f>SUM(I12:I22)</f>
        <v>0</v>
      </c>
      <c r="J23" s="176">
        <f>SUM(J12:J22)</f>
        <v>0</v>
      </c>
      <c r="K23" s="176">
        <f>SUM(K12:K22)</f>
        <v>0</v>
      </c>
      <c r="L23" s="342">
        <v>1134</v>
      </c>
      <c r="M23" s="29"/>
      <c r="N23" s="29"/>
    </row>
    <row r="24" spans="1:13" ht="12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12.75">
      <c r="A25" s="10" t="s">
        <v>7</v>
      </c>
    </row>
    <row r="26" ht="12.75">
      <c r="A26" t="s">
        <v>8</v>
      </c>
    </row>
    <row r="27" spans="1:12" ht="12.75">
      <c r="A27" t="s">
        <v>9</v>
      </c>
      <c r="J27" s="11" t="s">
        <v>10</v>
      </c>
      <c r="K27" s="11"/>
      <c r="L27" s="11" t="s">
        <v>10</v>
      </c>
    </row>
    <row r="28" spans="1:12" ht="12.75">
      <c r="A28" s="15" t="s">
        <v>422</v>
      </c>
      <c r="J28" s="11"/>
      <c r="K28" s="11"/>
      <c r="L28" s="11"/>
    </row>
    <row r="29" spans="3:13" ht="12.75">
      <c r="C29" s="15" t="s">
        <v>423</v>
      </c>
      <c r="E29" s="12"/>
      <c r="F29" s="12"/>
      <c r="G29" s="12"/>
      <c r="H29" s="12"/>
      <c r="I29" s="12"/>
      <c r="J29" s="12"/>
      <c r="K29" s="12"/>
      <c r="L29" s="12"/>
      <c r="M29" s="12"/>
    </row>
    <row r="34" ht="12.75">
      <c r="A34" t="s">
        <v>145</v>
      </c>
    </row>
    <row r="35" spans="10:14" ht="12.75">
      <c r="J35" s="589" t="s">
        <v>888</v>
      </c>
      <c r="K35" s="589"/>
      <c r="L35" s="589"/>
      <c r="M35" s="589"/>
      <c r="N35" s="589"/>
    </row>
    <row r="36" spans="10:15" ht="15" customHeight="1">
      <c r="J36" s="589" t="s">
        <v>919</v>
      </c>
      <c r="K36" s="589"/>
      <c r="L36" s="589"/>
      <c r="M36" s="589"/>
      <c r="N36" s="589"/>
      <c r="O36" s="372"/>
    </row>
  </sheetData>
  <sheetProtection/>
  <mergeCells count="16">
    <mergeCell ref="J35:N35"/>
    <mergeCell ref="J36:N36"/>
    <mergeCell ref="H9:L9"/>
    <mergeCell ref="C9:G9"/>
    <mergeCell ref="N9:N10"/>
    <mergeCell ref="A23:B23"/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7"/>
  <sheetViews>
    <sheetView tabSelected="1" view="pageBreakPreview" zoomScale="90" zoomScaleSheetLayoutView="90" zoomScalePageLayoutView="0" workbookViewId="0" topLeftCell="A1">
      <selection activeCell="H33" sqref="H33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589"/>
      <c r="E1" s="589"/>
      <c r="F1" s="589"/>
      <c r="G1" s="589"/>
      <c r="H1" s="589"/>
      <c r="I1" s="589"/>
      <c r="J1" s="589"/>
      <c r="K1" s="1"/>
      <c r="M1" s="108" t="s">
        <v>84</v>
      </c>
    </row>
    <row r="2" spans="1:14" ht="15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</row>
    <row r="3" spans="1:14" ht="21">
      <c r="A3" s="585" t="s">
        <v>694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</row>
    <row r="4" ht="11.25" customHeight="1"/>
    <row r="5" spans="1:14" ht="15">
      <c r="A5" s="586" t="s">
        <v>737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</row>
    <row r="7" spans="1:14" ht="12.75">
      <c r="A7" s="588" t="s">
        <v>911</v>
      </c>
      <c r="B7" s="588"/>
      <c r="L7" s="661" t="s">
        <v>773</v>
      </c>
      <c r="M7" s="661"/>
      <c r="N7" s="661"/>
    </row>
    <row r="8" spans="1:14" ht="15.75" customHeight="1">
      <c r="A8" s="662" t="s">
        <v>2</v>
      </c>
      <c r="B8" s="662" t="s">
        <v>3</v>
      </c>
      <c r="C8" s="564" t="s">
        <v>4</v>
      </c>
      <c r="D8" s="564"/>
      <c r="E8" s="564"/>
      <c r="F8" s="564"/>
      <c r="G8" s="564"/>
      <c r="H8" s="564" t="s">
        <v>97</v>
      </c>
      <c r="I8" s="564"/>
      <c r="J8" s="564"/>
      <c r="K8" s="564"/>
      <c r="L8" s="564"/>
      <c r="M8" s="662" t="s">
        <v>127</v>
      </c>
      <c r="N8" s="587" t="s">
        <v>128</v>
      </c>
    </row>
    <row r="9" spans="1:19" ht="52.5">
      <c r="A9" s="663"/>
      <c r="B9" s="663"/>
      <c r="C9" s="5" t="s">
        <v>5</v>
      </c>
      <c r="D9" s="5" t="s">
        <v>6</v>
      </c>
      <c r="E9" s="5" t="s">
        <v>350</v>
      </c>
      <c r="F9" s="5" t="s">
        <v>95</v>
      </c>
      <c r="G9" s="5" t="s">
        <v>199</v>
      </c>
      <c r="H9" s="5" t="s">
        <v>5</v>
      </c>
      <c r="I9" s="5" t="s">
        <v>6</v>
      </c>
      <c r="J9" s="5" t="s">
        <v>350</v>
      </c>
      <c r="K9" s="5" t="s">
        <v>95</v>
      </c>
      <c r="L9" s="5" t="s">
        <v>198</v>
      </c>
      <c r="M9" s="663"/>
      <c r="N9" s="587"/>
      <c r="R9" s="12"/>
      <c r="S9" s="12"/>
    </row>
    <row r="10" spans="1:14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.75">
      <c r="A11" s="18">
        <v>1</v>
      </c>
      <c r="B11" s="19" t="s">
        <v>876</v>
      </c>
      <c r="C11" s="97">
        <v>140</v>
      </c>
      <c r="D11" s="9">
        <v>0</v>
      </c>
      <c r="E11" s="9">
        <v>0</v>
      </c>
      <c r="F11" s="9">
        <v>0</v>
      </c>
      <c r="G11" s="97">
        <v>140</v>
      </c>
      <c r="H11" s="97">
        <v>140</v>
      </c>
      <c r="I11" s="9">
        <v>0</v>
      </c>
      <c r="J11" s="9">
        <v>0</v>
      </c>
      <c r="K11" s="9">
        <v>0</v>
      </c>
      <c r="L11" s="97">
        <v>140</v>
      </c>
      <c r="M11" s="19">
        <v>0</v>
      </c>
      <c r="N11" s="9"/>
    </row>
    <row r="12" spans="1:14" ht="12.75">
      <c r="A12" s="18">
        <v>2</v>
      </c>
      <c r="B12" s="19" t="s">
        <v>877</v>
      </c>
      <c r="C12" s="97">
        <v>45</v>
      </c>
      <c r="D12" s="9">
        <v>0</v>
      </c>
      <c r="E12" s="9">
        <v>0</v>
      </c>
      <c r="F12" s="9">
        <v>0</v>
      </c>
      <c r="G12" s="97">
        <v>45</v>
      </c>
      <c r="H12" s="97">
        <v>45</v>
      </c>
      <c r="I12" s="9">
        <v>0</v>
      </c>
      <c r="J12" s="9">
        <v>0</v>
      </c>
      <c r="K12" s="9">
        <v>0</v>
      </c>
      <c r="L12" s="97">
        <v>45</v>
      </c>
      <c r="M12" s="19">
        <v>0</v>
      </c>
      <c r="N12" s="9"/>
    </row>
    <row r="13" spans="1:14" ht="12.75">
      <c r="A13" s="18">
        <v>3</v>
      </c>
      <c r="B13" s="19" t="s">
        <v>878</v>
      </c>
      <c r="C13" s="97">
        <v>54</v>
      </c>
      <c r="D13" s="9">
        <v>0</v>
      </c>
      <c r="E13" s="9">
        <v>0</v>
      </c>
      <c r="F13" s="9">
        <v>0</v>
      </c>
      <c r="G13" s="97">
        <v>54</v>
      </c>
      <c r="H13" s="97">
        <v>54</v>
      </c>
      <c r="I13" s="9">
        <v>0</v>
      </c>
      <c r="J13" s="9">
        <v>0</v>
      </c>
      <c r="K13" s="9">
        <v>0</v>
      </c>
      <c r="L13" s="97">
        <v>54</v>
      </c>
      <c r="M13" s="19">
        <v>0</v>
      </c>
      <c r="N13" s="9"/>
    </row>
    <row r="14" spans="1:14" ht="12.75">
      <c r="A14" s="18">
        <v>4</v>
      </c>
      <c r="B14" s="19" t="s">
        <v>879</v>
      </c>
      <c r="C14" s="97">
        <v>24</v>
      </c>
      <c r="D14" s="9">
        <v>0</v>
      </c>
      <c r="E14" s="9">
        <v>0</v>
      </c>
      <c r="F14" s="9">
        <v>0</v>
      </c>
      <c r="G14" s="97">
        <v>24</v>
      </c>
      <c r="H14" s="97">
        <v>24</v>
      </c>
      <c r="I14" s="9">
        <v>0</v>
      </c>
      <c r="J14" s="9">
        <v>0</v>
      </c>
      <c r="K14" s="9">
        <v>0</v>
      </c>
      <c r="L14" s="97">
        <v>24</v>
      </c>
      <c r="M14" s="19">
        <v>0</v>
      </c>
      <c r="N14" s="9"/>
    </row>
    <row r="15" spans="1:14" ht="12.75">
      <c r="A15" s="18">
        <v>5</v>
      </c>
      <c r="B15" s="19" t="s">
        <v>880</v>
      </c>
      <c r="C15" s="97">
        <v>65</v>
      </c>
      <c r="D15" s="9">
        <v>0</v>
      </c>
      <c r="E15" s="9">
        <v>0</v>
      </c>
      <c r="F15" s="9">
        <v>0</v>
      </c>
      <c r="G15" s="97">
        <v>65</v>
      </c>
      <c r="H15" s="97">
        <v>65</v>
      </c>
      <c r="I15" s="9">
        <v>0</v>
      </c>
      <c r="J15" s="9">
        <v>0</v>
      </c>
      <c r="K15" s="9">
        <v>0</v>
      </c>
      <c r="L15" s="97">
        <v>65</v>
      </c>
      <c r="M15" s="19">
        <v>0</v>
      </c>
      <c r="N15" s="9"/>
    </row>
    <row r="16" spans="1:14" ht="12.75">
      <c r="A16" s="18">
        <v>6</v>
      </c>
      <c r="B16" s="19" t="s">
        <v>881</v>
      </c>
      <c r="C16" s="97">
        <v>69</v>
      </c>
      <c r="D16" s="9">
        <v>0</v>
      </c>
      <c r="E16" s="9">
        <v>0</v>
      </c>
      <c r="F16" s="9">
        <v>0</v>
      </c>
      <c r="G16" s="97">
        <v>69</v>
      </c>
      <c r="H16" s="97">
        <v>69</v>
      </c>
      <c r="I16" s="9">
        <v>0</v>
      </c>
      <c r="J16" s="9">
        <v>0</v>
      </c>
      <c r="K16" s="9">
        <v>0</v>
      </c>
      <c r="L16" s="97">
        <v>69</v>
      </c>
      <c r="M16" s="19">
        <v>0</v>
      </c>
      <c r="N16" s="9"/>
    </row>
    <row r="17" spans="1:14" ht="12.75">
      <c r="A17" s="18">
        <v>7</v>
      </c>
      <c r="B17" s="19" t="s">
        <v>882</v>
      </c>
      <c r="C17" s="97">
        <v>47</v>
      </c>
      <c r="D17" s="9">
        <v>0</v>
      </c>
      <c r="E17" s="9">
        <v>0</v>
      </c>
      <c r="F17" s="9">
        <v>0</v>
      </c>
      <c r="G17" s="97">
        <v>47</v>
      </c>
      <c r="H17" s="97">
        <v>47</v>
      </c>
      <c r="I17" s="9">
        <v>0</v>
      </c>
      <c r="J17" s="9">
        <v>0</v>
      </c>
      <c r="K17" s="9">
        <v>0</v>
      </c>
      <c r="L17" s="97">
        <v>47</v>
      </c>
      <c r="M17" s="19">
        <v>0</v>
      </c>
      <c r="N17" s="9"/>
    </row>
    <row r="18" spans="1:14" ht="12.75">
      <c r="A18" s="18">
        <v>8</v>
      </c>
      <c r="B18" s="19" t="s">
        <v>883</v>
      </c>
      <c r="C18" s="97">
        <v>52</v>
      </c>
      <c r="D18" s="9">
        <v>0</v>
      </c>
      <c r="E18" s="9">
        <v>0</v>
      </c>
      <c r="F18" s="9">
        <v>0</v>
      </c>
      <c r="G18" s="97">
        <v>52</v>
      </c>
      <c r="H18" s="97">
        <v>52</v>
      </c>
      <c r="I18" s="9">
        <v>0</v>
      </c>
      <c r="J18" s="9">
        <v>0</v>
      </c>
      <c r="K18" s="9">
        <v>0</v>
      </c>
      <c r="L18" s="97">
        <v>52</v>
      </c>
      <c r="M18" s="19">
        <v>0</v>
      </c>
      <c r="N18" s="9"/>
    </row>
    <row r="19" spans="1:14" ht="12.75">
      <c r="A19" s="18">
        <v>9</v>
      </c>
      <c r="B19" s="19" t="s">
        <v>884</v>
      </c>
      <c r="C19" s="97">
        <v>70</v>
      </c>
      <c r="D19" s="9">
        <v>0</v>
      </c>
      <c r="E19" s="9">
        <v>0</v>
      </c>
      <c r="F19" s="9">
        <v>0</v>
      </c>
      <c r="G19" s="97">
        <v>70</v>
      </c>
      <c r="H19" s="97">
        <v>70</v>
      </c>
      <c r="I19" s="9">
        <v>0</v>
      </c>
      <c r="J19" s="9">
        <v>0</v>
      </c>
      <c r="K19" s="9">
        <v>0</v>
      </c>
      <c r="L19" s="97">
        <v>70</v>
      </c>
      <c r="M19" s="19">
        <v>0</v>
      </c>
      <c r="N19" s="9"/>
    </row>
    <row r="20" spans="1:14" ht="12.75">
      <c r="A20" s="18">
        <v>10</v>
      </c>
      <c r="B20" s="19" t="s">
        <v>885</v>
      </c>
      <c r="C20" s="97">
        <v>53</v>
      </c>
      <c r="D20" s="9">
        <v>0</v>
      </c>
      <c r="E20" s="9">
        <v>0</v>
      </c>
      <c r="F20" s="9">
        <v>0</v>
      </c>
      <c r="G20" s="97">
        <v>53</v>
      </c>
      <c r="H20" s="97">
        <v>53</v>
      </c>
      <c r="I20" s="9">
        <v>0</v>
      </c>
      <c r="J20" s="9">
        <v>0</v>
      </c>
      <c r="K20" s="9">
        <v>0</v>
      </c>
      <c r="L20" s="97">
        <v>53</v>
      </c>
      <c r="M20" s="19">
        <v>0</v>
      </c>
      <c r="N20" s="9"/>
    </row>
    <row r="21" spans="1:14" ht="12.75">
      <c r="A21" s="18">
        <v>11</v>
      </c>
      <c r="B21" s="19" t="s">
        <v>886</v>
      </c>
      <c r="C21" s="97">
        <v>96</v>
      </c>
      <c r="D21" s="9">
        <v>0</v>
      </c>
      <c r="E21" s="9">
        <v>0</v>
      </c>
      <c r="F21" s="9">
        <v>0</v>
      </c>
      <c r="G21" s="97">
        <v>96</v>
      </c>
      <c r="H21" s="97">
        <v>96</v>
      </c>
      <c r="I21" s="9">
        <v>0</v>
      </c>
      <c r="J21" s="9">
        <v>0</v>
      </c>
      <c r="K21" s="9">
        <v>0</v>
      </c>
      <c r="L21" s="97">
        <v>96</v>
      </c>
      <c r="M21" s="19">
        <v>0</v>
      </c>
      <c r="N21" s="9"/>
    </row>
    <row r="22" spans="1:14" ht="12.75">
      <c r="A22" s="562" t="s">
        <v>15</v>
      </c>
      <c r="B22" s="563"/>
      <c r="C22" s="342">
        <v>715</v>
      </c>
      <c r="D22" s="9">
        <v>0</v>
      </c>
      <c r="E22" s="9">
        <v>0</v>
      </c>
      <c r="F22" s="9">
        <v>0</v>
      </c>
      <c r="G22" s="342">
        <v>715</v>
      </c>
      <c r="H22" s="342">
        <v>715</v>
      </c>
      <c r="I22" s="9">
        <v>0</v>
      </c>
      <c r="J22" s="9">
        <v>0</v>
      </c>
      <c r="K22" s="9">
        <v>0</v>
      </c>
      <c r="L22" s="342">
        <v>715</v>
      </c>
      <c r="M22" s="19">
        <v>0</v>
      </c>
      <c r="N22" s="9"/>
    </row>
    <row r="23" spans="1:14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12.75">
      <c r="A24" s="10" t="s">
        <v>7</v>
      </c>
    </row>
    <row r="25" ht="12.75">
      <c r="A25" t="s">
        <v>8</v>
      </c>
    </row>
    <row r="26" spans="1:14" ht="12.75">
      <c r="A26" t="s">
        <v>9</v>
      </c>
      <c r="L26" s="11" t="s">
        <v>10</v>
      </c>
      <c r="M26" s="11"/>
      <c r="N26" s="11" t="s">
        <v>10</v>
      </c>
    </row>
    <row r="27" spans="1:12" ht="12.75">
      <c r="A27" s="15" t="s">
        <v>422</v>
      </c>
      <c r="J27" s="11"/>
      <c r="K27" s="11"/>
      <c r="L27" s="11"/>
    </row>
    <row r="28" spans="3:13" ht="12.75">
      <c r="C28" s="15" t="s">
        <v>423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5:14" ht="12.75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5:14" ht="12.75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5:14" ht="12.75"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5:14" ht="12.75"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5:14" ht="12.75"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t="s">
        <v>18</v>
      </c>
      <c r="L34" s="35"/>
      <c r="M34" s="35"/>
      <c r="N34" s="35"/>
    </row>
    <row r="35" spans="10:14" ht="12.75">
      <c r="J35" s="589" t="s">
        <v>920</v>
      </c>
      <c r="K35" s="589"/>
      <c r="L35" s="589"/>
      <c r="M35" s="589"/>
      <c r="N35" s="589"/>
    </row>
    <row r="36" spans="10:14" ht="15.75" customHeight="1">
      <c r="J36" s="589" t="s">
        <v>889</v>
      </c>
      <c r="K36" s="589"/>
      <c r="L36" s="589"/>
      <c r="M36" s="589"/>
      <c r="N36" s="589"/>
    </row>
    <row r="37" spans="1:14" ht="12.75">
      <c r="A37" s="667"/>
      <c r="B37" s="667"/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</row>
  </sheetData>
  <sheetProtection/>
  <mergeCells count="16">
    <mergeCell ref="A22:B22"/>
    <mergeCell ref="J35:N35"/>
    <mergeCell ref="J36:N36"/>
    <mergeCell ref="A37:N37"/>
    <mergeCell ref="M8:M9"/>
    <mergeCell ref="N8:N9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2019-04-26T09:51:09Z</cp:lastPrinted>
  <dcterms:created xsi:type="dcterms:W3CDTF">1996-10-14T23:33:28Z</dcterms:created>
  <dcterms:modified xsi:type="dcterms:W3CDTF">2019-05-03T06:40:58Z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